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5/SOLUSI/BiodiversityCentralSulawesi/2.TenderDocs/"/>
    </mc:Choice>
  </mc:AlternateContent>
  <xr:revisionPtr revIDLastSave="584" documentId="8_{3C369688-1C04-4618-BEC4-752405C228AA}" xr6:coauthVersionLast="47" xr6:coauthVersionMax="47" xr10:uidLastSave="{A7A0378D-738B-4CBE-8119-E88DF26C0C61}"/>
  <bookViews>
    <workbookView xWindow="-93" yWindow="-93" windowWidth="19386" windowHeight="11466" tabRatio="500" xr2:uid="{00000000-000D-0000-FFFF-FFFF00000000}"/>
  </bookViews>
  <sheets>
    <sheet name="OUTPUT" sheetId="2" r:id="rId1"/>
    <sheet name="Breakdown detail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6" i="2" l="1"/>
  <c r="E25" i="2"/>
  <c r="E24" i="2"/>
  <c r="F58" i="4"/>
  <c r="F57" i="4"/>
  <c r="F60" i="4" s="1"/>
  <c r="E50" i="4"/>
  <c r="F50" i="4" s="1"/>
  <c r="F49" i="4"/>
  <c r="F48" i="4"/>
  <c r="F52" i="4" s="1"/>
  <c r="F47" i="4"/>
  <c r="F43" i="4"/>
  <c r="F41" i="4"/>
  <c r="F40" i="4"/>
  <c r="F33" i="4"/>
  <c r="F35" i="4" s="1"/>
  <c r="O25" i="4"/>
  <c r="O24" i="4"/>
  <c r="F52" i="2"/>
  <c r="E50" i="2"/>
  <c r="F50" i="2"/>
  <c r="F47" i="2"/>
  <c r="F41" i="2"/>
  <c r="O27" i="4" l="1"/>
  <c r="O65" i="4" s="1"/>
  <c r="F58" i="2"/>
  <c r="F57" i="2"/>
  <c r="F49" i="2"/>
  <c r="F48" i="2"/>
  <c r="O25" i="2"/>
  <c r="O24" i="2"/>
  <c r="F40" i="2"/>
  <c r="F43" i="2" s="1"/>
  <c r="F33" i="2"/>
  <c r="F35" i="2" s="1"/>
  <c r="O27" i="2" l="1"/>
  <c r="F60" i="2"/>
  <c r="O65" i="2" l="1"/>
  <c r="F25" i="4" l="1"/>
  <c r="F24" i="4"/>
  <c r="F26" i="4"/>
  <c r="F28" i="4" l="1"/>
  <c r="F26" i="2" s="1"/>
  <c r="F24" i="2"/>
  <c r="F25" i="2"/>
  <c r="E65" i="4"/>
  <c r="E66" i="4" l="1"/>
  <c r="E67" i="4" s="1"/>
  <c r="F28" i="2"/>
  <c r="E65" i="2" s="1"/>
  <c r="E66" i="2" l="1"/>
  <c r="E6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4A559FDB-02A6-411C-B212-BDBA67D07E68}">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0" authorId="0" shapeId="0" xr:uid="{816CC46F-AC30-49B8-80D9-C272B54AD03A}">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7" authorId="0" shapeId="0" xr:uid="{BB317A3F-5E3B-4C2E-8004-A4CCFA59740B}">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5" authorId="0" shapeId="0" xr:uid="{F0793766-9957-46FB-942B-E700067B6ABF}">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54" authorId="0" shapeId="0" xr:uid="{6FC66318-74F4-4040-B497-8D57EE4A5550}">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B50DC290-3AA3-4442-B8D7-DDA88AACAD7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0" authorId="0" shapeId="0" xr:uid="{1E46757D-133B-458E-91A1-691D89653450}">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7" authorId="0" shapeId="0" xr:uid="{95D53E44-C435-43C7-A0F4-EF8DEC5E652D}">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5" authorId="0" shapeId="0" xr:uid="{BF78B830-7364-4DF0-AA85-CE4E9415DF28}">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54" authorId="0" shapeId="0" xr:uid="{CC34EBB5-A205-41BC-9B86-D8A018D5809F}">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sharedStrings.xml><?xml version="1.0" encoding="utf-8"?>
<sst xmlns="http://schemas.openxmlformats.org/spreadsheetml/2006/main" count="244" uniqueCount="73">
  <si>
    <t>Name (Company)</t>
  </si>
  <si>
    <t>Street:</t>
  </si>
  <si>
    <t>Area Code, Place:</t>
  </si>
  <si>
    <t>Telephone / Email:</t>
  </si>
  <si>
    <t>Country:</t>
  </si>
  <si>
    <t>Description</t>
  </si>
  <si>
    <t>Name and address of bidder/contractor</t>
  </si>
  <si>
    <t>Currency: IDR</t>
  </si>
  <si>
    <t>Details of Costs</t>
  </si>
  <si>
    <t>Name of the Expert</t>
  </si>
  <si>
    <t>Quantity up to</t>
  </si>
  <si>
    <t>Unit</t>
  </si>
  <si>
    <t>Costs in IDR per unit</t>
  </si>
  <si>
    <t>Total up to (in IDR)</t>
  </si>
  <si>
    <t>Type of reimbursement</t>
  </si>
  <si>
    <t>Comments</t>
  </si>
  <si>
    <t>Total:</t>
  </si>
  <si>
    <t>Name, Given name</t>
  </si>
  <si>
    <t xml:space="preserve">Terms and Conditions : </t>
  </si>
  <si>
    <t>Name</t>
  </si>
  <si>
    <t>: _____________________________________________________________</t>
  </si>
  <si>
    <t>Date</t>
  </si>
  <si>
    <t xml:space="preserve">Signature </t>
  </si>
  <si>
    <t>Fee (No. 3.1.1 General Terms &amp; Conditions )</t>
  </si>
  <si>
    <t>Overnight accommodation allowance (No. 3.1.2.3 General Terms &amp; Conditions)</t>
  </si>
  <si>
    <t>Perdiem (No. 3.1.2.2 General Terms &amp; Conditions)</t>
  </si>
  <si>
    <t>lumpsum</t>
  </si>
  <si>
    <t>Travel Expenses (no. 3.1.2.1 General Terms &amp; Conditions)</t>
  </si>
  <si>
    <r>
      <t xml:space="preserve">3. This price form </t>
    </r>
    <r>
      <rPr>
        <sz val="11"/>
        <color indexed="10"/>
        <rFont val="Arial"/>
        <family val="2"/>
      </rPr>
      <t>must be protected with password</t>
    </r>
    <r>
      <rPr>
        <sz val="11"/>
        <color indexed="8"/>
        <rFont val="Arial"/>
        <family val="2"/>
      </rPr>
      <t xml:space="preserve"> to secure your bid price proposal </t>
    </r>
  </si>
  <si>
    <r>
      <t>4. The price shall be valid for</t>
    </r>
    <r>
      <rPr>
        <sz val="11"/>
        <color indexed="10"/>
        <rFont val="Arial"/>
        <family val="2"/>
      </rPr>
      <t xml:space="preserve"> 100 days</t>
    </r>
    <r>
      <rPr>
        <sz val="11"/>
        <color indexed="8"/>
        <rFont val="Arial"/>
        <family val="2"/>
      </rPr>
      <t xml:space="preserve"> commencing on the date of submission of quotation</t>
    </r>
  </si>
  <si>
    <t>1. All fee/rates shall inclusive the income tax. GIZ is obliged to whithold the income tax and report it to the tax office.</t>
  </si>
  <si>
    <t>Price Schedule</t>
  </si>
  <si>
    <t>VAT (Value Added Tax) 11%:</t>
  </si>
  <si>
    <t>GRAND TOTAL:</t>
  </si>
  <si>
    <t>Region</t>
  </si>
  <si>
    <t xml:space="preserve">Lumpsum </t>
  </si>
  <si>
    <t>Lumpsum</t>
  </si>
  <si>
    <t>Country of assignment: Indonesia</t>
  </si>
  <si>
    <t>Subjected to Evidence</t>
  </si>
  <si>
    <r>
      <t xml:space="preserve">2.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</si>
  <si>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t>Project: Solutions for Integrated Land- and Seascape Management in Indonesia (SOLUSI)</t>
  </si>
  <si>
    <t>Project number: 21.9018.9-004.00</t>
  </si>
  <si>
    <t>Output Based</t>
  </si>
  <si>
    <t>OUTPUT 1</t>
  </si>
  <si>
    <t>OUTPUT 2</t>
  </si>
  <si>
    <t>OUTPUT 3</t>
  </si>
  <si>
    <t>Other Costs (no. 3.1.3 General Terms &amp; Conditions)</t>
  </si>
  <si>
    <t>Team leader &amp; Expert 1 - 2</t>
  </si>
  <si>
    <t>Team leader &amp; Expert 1 - 2, 24 hours</t>
  </si>
  <si>
    <t>Focus Group Discussion (FGD)</t>
  </si>
  <si>
    <t xml:space="preserve">3 FGD, @up to 30 participants </t>
  </si>
  <si>
    <t>Technical Meeting</t>
  </si>
  <si>
    <t>Contract-No.: 83491593</t>
  </si>
  <si>
    <t>Period of assignment: 22 July 2025 - 31 January 2026</t>
  </si>
  <si>
    <t>Palu, Central Sulawesi</t>
  </si>
  <si>
    <t>3 trips@5 days, 4 nights</t>
  </si>
  <si>
    <t>Team leader &amp; Expert 1 - 2, travel</t>
  </si>
  <si>
    <t>3 trips@3 days, 24 hours
GIZ travel regulation</t>
  </si>
  <si>
    <t>3 trips@2 days, travel
GIZ travel regulation</t>
  </si>
  <si>
    <t xml:space="preserve">Economy Airflight </t>
  </si>
  <si>
    <t>Homebase - Palu - homebase</t>
  </si>
  <si>
    <t>3 trips/3 roundtrips (6 ways)
for Consultant outside of Palu.</t>
  </si>
  <si>
    <t>Airport transfer</t>
  </si>
  <si>
    <t>Homebase -Airport - homebase</t>
  </si>
  <si>
    <t>Car Rental</t>
  </si>
  <si>
    <t>in Palu, Sulawesi Tengah</t>
  </si>
  <si>
    <t>1 unit for 3 trips (up to 15 days)</t>
  </si>
  <si>
    <t>CO2 compensation for air travel</t>
  </si>
  <si>
    <t>Indonesia</t>
  </si>
  <si>
    <t>3 Technical meeting, @up to 15 participants</t>
  </si>
  <si>
    <t>Team Leader (Senior analyst)</t>
  </si>
  <si>
    <t>Expert 1: Technical Officer (Terrestrial &amp; Marine Specialist)</t>
  </si>
  <si>
    <t>Expert 2: Project Officer (Administration)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</si>
</sst>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Rp-421]* #,##0_);_([$Rp-421]* \(#,##0\);_([$Rp-421]* &quot;-&quot;??_);_(@_)"/>
  </numFmts>
  <fonts count="21"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b/>
      <sz val="13"/>
      <color theme="1"/>
      <name val="Arial"/>
      <family val="2"/>
    </font>
    <font>
      <sz val="13"/>
      <color theme="1"/>
      <name val="Arial"/>
      <family val="2"/>
    </font>
    <font>
      <sz val="13"/>
      <color rgb="FFFF0000"/>
      <name val="Arial"/>
      <family val="2"/>
    </font>
    <font>
      <sz val="10"/>
      <color theme="1"/>
      <name val="Arial"/>
      <family val="2"/>
    </font>
    <font>
      <sz val="11"/>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cellStyleXfs>
  <cellXfs count="140">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7"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8"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wrapText="1"/>
    </xf>
    <xf numFmtId="41" fontId="1" fillId="0" borderId="0" xfId="3" applyFont="1"/>
    <xf numFmtId="0" fontId="1" fillId="0" borderId="2"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5" xfId="0" applyFont="1" applyBorder="1" applyAlignment="1" applyProtection="1">
      <alignment horizontal="left" vertical="center" wrapText="1"/>
      <protection locked="0"/>
    </xf>
    <xf numFmtId="0" fontId="4" fillId="0" borderId="10" xfId="0" applyFont="1" applyBorder="1" applyAlignment="1">
      <alignment vertical="center" wrapText="1"/>
    </xf>
    <xf numFmtId="0" fontId="4" fillId="0" borderId="11" xfId="0" applyFont="1" applyBorder="1" applyAlignment="1">
      <alignment horizontal="center" vertical="center" wrapText="1"/>
    </xf>
    <xf numFmtId="165" fontId="4" fillId="0" borderId="11" xfId="4" applyNumberFormat="1" applyFont="1" applyFill="1" applyBorder="1" applyAlignment="1">
      <alignment horizontal="center" vertical="center" wrapText="1"/>
    </xf>
    <xf numFmtId="165" fontId="4" fillId="0" borderId="11" xfId="4" applyNumberFormat="1" applyFont="1" applyFill="1" applyBorder="1" applyAlignment="1">
      <alignment vertical="center" wrapText="1"/>
    </xf>
    <xf numFmtId="0" fontId="1" fillId="0" borderId="11"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pplyProtection="1">
      <alignment vertical="center" wrapText="1"/>
      <protection locked="0"/>
    </xf>
    <xf numFmtId="165" fontId="1" fillId="0" borderId="1" xfId="4" applyNumberFormat="1" applyFont="1" applyBorder="1" applyAlignment="1" applyProtection="1">
      <alignment horizontal="center" vertical="center" wrapText="1"/>
      <protection locked="0"/>
    </xf>
    <xf numFmtId="166" fontId="1" fillId="0" borderId="1" xfId="4" applyNumberFormat="1" applyFont="1" applyFill="1" applyBorder="1" applyAlignment="1" applyProtection="1">
      <alignment horizontal="center" vertical="center" wrapText="1"/>
      <protection locked="0"/>
    </xf>
    <xf numFmtId="166" fontId="4" fillId="0" borderId="11" xfId="4" applyNumberFormat="1" applyFont="1" applyBorder="1" applyAlignment="1">
      <alignment horizontal="center" vertical="center" wrapText="1"/>
    </xf>
    <xf numFmtId="165" fontId="4" fillId="0" borderId="11" xfId="4" applyNumberFormat="1" applyFont="1" applyBorder="1" applyAlignment="1">
      <alignment vertical="center" wrapText="1"/>
    </xf>
    <xf numFmtId="165" fontId="4" fillId="0" borderId="0" xfId="4" applyNumberFormat="1" applyFont="1" applyBorder="1" applyAlignment="1">
      <alignment vertical="center" wrapText="1"/>
    </xf>
    <xf numFmtId="167" fontId="4" fillId="0" borderId="0" xfId="0" applyNumberFormat="1" applyFont="1" applyAlignment="1">
      <alignment horizontal="center" vertical="center" wrapText="1"/>
    </xf>
    <xf numFmtId="167" fontId="4" fillId="0" borderId="0" xfId="0" applyNumberFormat="1" applyFont="1" applyAlignment="1">
      <alignment vertical="center" wrapText="1"/>
    </xf>
    <xf numFmtId="0" fontId="1" fillId="0" borderId="17" xfId="0" applyFont="1" applyBorder="1" applyAlignment="1">
      <alignment horizontal="left" vertical="center" wrapText="1"/>
    </xf>
    <xf numFmtId="165" fontId="1" fillId="0" borderId="5" xfId="4" applyNumberFormat="1" applyFont="1" applyBorder="1" applyAlignment="1" applyProtection="1">
      <alignment horizontal="right" vertical="center" wrapText="1"/>
      <protection locked="0"/>
    </xf>
    <xf numFmtId="165" fontId="1" fillId="0" borderId="11" xfId="4" applyNumberFormat="1" applyFont="1" applyBorder="1" applyAlignment="1" applyProtection="1">
      <alignment horizontal="right" vertical="center" wrapText="1"/>
      <protection locked="0"/>
    </xf>
    <xf numFmtId="165" fontId="1" fillId="0" borderId="0" xfId="4" applyNumberFormat="1" applyFont="1" applyBorder="1" applyAlignment="1" applyProtection="1">
      <alignment horizontal="right" vertical="center" wrapText="1"/>
      <protection locked="0"/>
    </xf>
    <xf numFmtId="0" fontId="11" fillId="0" borderId="0" xfId="0" applyFont="1" applyAlignment="1">
      <alignment vertical="center" wrapText="1"/>
    </xf>
    <xf numFmtId="0" fontId="5" fillId="0" borderId="16" xfId="0" applyFont="1" applyBorder="1" applyAlignment="1">
      <alignment horizontal="left" vertical="top" wrapText="1"/>
    </xf>
    <xf numFmtId="0" fontId="5" fillId="0" borderId="0" xfId="0" applyFont="1" applyAlignment="1">
      <alignment horizontal="left" vertical="top" wrapText="1"/>
    </xf>
    <xf numFmtId="0" fontId="5" fillId="0" borderId="0" xfId="0" applyFont="1" applyAlignment="1">
      <alignment vertical="top" wrapText="1"/>
    </xf>
    <xf numFmtId="168" fontId="5" fillId="0" borderId="0" xfId="4" applyNumberFormat="1" applyFont="1" applyAlignment="1">
      <alignment vertical="top" wrapText="1"/>
    </xf>
    <xf numFmtId="169" fontId="5" fillId="0" borderId="16" xfId="4" applyNumberFormat="1" applyFont="1" applyBorder="1" applyAlignment="1">
      <alignment horizontal="left" vertical="top" wrapText="1"/>
    </xf>
    <xf numFmtId="0" fontId="1" fillId="0" borderId="0" xfId="0" applyFont="1" applyAlignment="1">
      <alignment horizontal="center"/>
    </xf>
    <xf numFmtId="0" fontId="1" fillId="2" borderId="0" xfId="0" quotePrefix="1" applyFont="1" applyFill="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9" fontId="1" fillId="0" borderId="0" xfId="0" applyNumberFormat="1" applyFont="1"/>
    <xf numFmtId="42" fontId="6" fillId="0" borderId="0" xfId="3" applyNumberFormat="1" applyFont="1"/>
    <xf numFmtId="0" fontId="16" fillId="0" borderId="0" xfId="0" applyFont="1"/>
    <xf numFmtId="0" fontId="17" fillId="0" borderId="0" xfId="0" applyFont="1"/>
    <xf numFmtId="169" fontId="18" fillId="0" borderId="0" xfId="0" applyNumberFormat="1" applyFont="1"/>
    <xf numFmtId="0" fontId="4" fillId="0" borderId="19" xfId="0" applyFont="1" applyBorder="1" applyAlignment="1">
      <alignment horizontal="center" vertical="center" wrapText="1"/>
    </xf>
    <xf numFmtId="0" fontId="6" fillId="0" borderId="18"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41" fontId="1" fillId="0" borderId="5" xfId="0" applyNumberFormat="1" applyFont="1" applyBorder="1" applyAlignment="1">
      <alignment horizontal="center" vertical="center" wrapText="1"/>
    </xf>
    <xf numFmtId="0" fontId="1" fillId="0" borderId="20"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 fillId="0" borderId="21" xfId="0" applyFont="1" applyBorder="1" applyAlignment="1" applyProtection="1">
      <alignment horizontal="center" vertical="center" wrapText="1"/>
      <protection locked="0"/>
    </xf>
    <xf numFmtId="1" fontId="1" fillId="0" borderId="21" xfId="0" applyNumberFormat="1" applyFont="1" applyBorder="1" applyAlignment="1" applyProtection="1">
      <alignment horizontal="right" vertical="center" wrapText="1"/>
      <protection locked="0"/>
    </xf>
    <xf numFmtId="0" fontId="6" fillId="0" borderId="21" xfId="0" applyFont="1" applyBorder="1" applyAlignment="1" applyProtection="1">
      <alignment horizontal="left" vertical="center" wrapText="1"/>
      <protection locked="0"/>
    </xf>
    <xf numFmtId="165" fontId="1" fillId="0" borderId="23" xfId="4" applyNumberFormat="1" applyFont="1" applyBorder="1" applyAlignment="1" applyProtection="1">
      <alignment horizontal="right" vertical="center" wrapText="1"/>
      <protection locked="0"/>
    </xf>
    <xf numFmtId="165" fontId="1" fillId="0" borderId="21" xfId="4" applyNumberFormat="1" applyFont="1" applyFill="1" applyBorder="1" applyAlignment="1">
      <alignment vertical="center" wrapText="1"/>
    </xf>
    <xf numFmtId="0" fontId="1" fillId="0" borderId="22" xfId="0" applyFont="1" applyBorder="1" applyAlignment="1" applyProtection="1">
      <alignment horizontal="left" vertical="center" wrapText="1"/>
      <protection locked="0"/>
    </xf>
    <xf numFmtId="0" fontId="19" fillId="0" borderId="21" xfId="0" applyFont="1" applyBorder="1" applyAlignment="1" applyProtection="1">
      <alignment horizontal="center" vertical="center" wrapText="1"/>
      <protection locked="0"/>
    </xf>
    <xf numFmtId="165" fontId="19" fillId="0" borderId="21" xfId="4" applyNumberFormat="1" applyFont="1" applyBorder="1" applyAlignment="1" applyProtection="1">
      <alignment horizontal="center" vertical="center" wrapText="1"/>
      <protection locked="0"/>
    </xf>
    <xf numFmtId="0" fontId="19" fillId="0" borderId="21" xfId="0" applyFont="1" applyBorder="1" applyAlignment="1">
      <alignment horizontal="center" vertical="center" wrapText="1"/>
    </xf>
    <xf numFmtId="0" fontId="1" fillId="0" borderId="23" xfId="0" applyFont="1" applyBorder="1" applyAlignment="1">
      <alignment horizontal="left" vertical="center" wrapText="1"/>
    </xf>
    <xf numFmtId="0" fontId="6" fillId="0" borderId="22" xfId="0" applyFont="1" applyBorder="1" applyAlignment="1" applyProtection="1">
      <alignment horizontal="left" vertical="center" wrapText="1"/>
      <protection locked="0"/>
    </xf>
    <xf numFmtId="43" fontId="10" fillId="0" borderId="0" xfId="0" applyNumberFormat="1" applyFont="1" applyAlignment="1">
      <alignment vertical="center" wrapText="1"/>
    </xf>
    <xf numFmtId="43" fontId="10" fillId="0" borderId="0" xfId="4" applyFont="1"/>
    <xf numFmtId="165" fontId="1" fillId="0" borderId="0" xfId="0" applyNumberFormat="1" applyFont="1" applyAlignment="1">
      <alignment vertical="center" wrapText="1"/>
    </xf>
    <xf numFmtId="165" fontId="1" fillId="0" borderId="21" xfId="4" applyNumberFormat="1" applyFont="1" applyFill="1" applyBorder="1" applyAlignment="1" applyProtection="1">
      <alignment horizontal="center" vertical="center" wrapText="1"/>
      <protection locked="0"/>
    </xf>
    <xf numFmtId="165" fontId="1" fillId="0" borderId="21" xfId="4" applyNumberFormat="1" applyFont="1" applyFill="1" applyBorder="1" applyAlignment="1" applyProtection="1">
      <alignment horizontal="right" vertical="center" wrapText="1"/>
      <protection locked="0"/>
    </xf>
    <xf numFmtId="41" fontId="1" fillId="0" borderId="1" xfId="0" applyNumberFormat="1" applyFont="1" applyBorder="1" applyAlignment="1">
      <alignment horizontal="center" vertical="center" wrapText="1"/>
    </xf>
    <xf numFmtId="0" fontId="1" fillId="0" borderId="5" xfId="0" applyFont="1" applyBorder="1" applyAlignment="1">
      <alignment horizontal="center" vertical="center" wrapText="1"/>
    </xf>
    <xf numFmtId="165" fontId="1" fillId="0" borderId="21" xfId="4" applyNumberFormat="1" applyFont="1" applyBorder="1" applyAlignment="1" applyProtection="1">
      <alignment horizontal="center" vertical="center" wrapText="1"/>
      <protection locked="0"/>
    </xf>
    <xf numFmtId="0" fontId="1" fillId="0" borderId="21" xfId="0" applyFont="1" applyBorder="1" applyAlignment="1">
      <alignment horizontal="center" vertical="center" wrapText="1"/>
    </xf>
    <xf numFmtId="0" fontId="1" fillId="2" borderId="1" xfId="0" applyFont="1" applyFill="1" applyBorder="1" applyAlignment="1" applyProtection="1">
      <alignment horizontal="left" vertical="center" wrapText="1"/>
      <protection locked="0"/>
    </xf>
    <xf numFmtId="165" fontId="1" fillId="2" borderId="5" xfId="4" applyNumberFormat="1" applyFont="1" applyFill="1" applyBorder="1" applyAlignment="1" applyProtection="1">
      <alignment horizontal="center" vertical="center" wrapText="1"/>
      <protection locked="0"/>
    </xf>
    <xf numFmtId="3" fontId="1" fillId="2" borderId="1" xfId="0" applyNumberFormat="1" applyFont="1" applyFill="1" applyBorder="1" applyAlignment="1">
      <alignment horizontal="center" vertical="center" wrapText="1"/>
    </xf>
    <xf numFmtId="41" fontId="6" fillId="0" borderId="5" xfId="3" applyFont="1" applyBorder="1" applyAlignment="1">
      <alignment vertical="center" wrapText="1"/>
    </xf>
    <xf numFmtId="0" fontId="1" fillId="0" borderId="5" xfId="0" applyFont="1" applyBorder="1" applyAlignment="1">
      <alignment horizontal="left" vertical="center" wrapText="1"/>
    </xf>
    <xf numFmtId="0" fontId="1" fillId="0" borderId="26"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center" vertical="center" wrapText="1"/>
    </xf>
    <xf numFmtId="41" fontId="6" fillId="0" borderId="5" xfId="0" applyNumberFormat="1" applyFont="1" applyBorder="1" applyAlignment="1">
      <alignment horizontal="center" vertical="center" wrapText="1"/>
    </xf>
    <xf numFmtId="0" fontId="1" fillId="0" borderId="15" xfId="0" applyFont="1" applyBorder="1" applyAlignment="1">
      <alignment horizontal="center" vertical="center" wrapText="1"/>
    </xf>
    <xf numFmtId="41" fontId="4" fillId="0" borderId="11" xfId="4" applyNumberFormat="1" applyFont="1" applyBorder="1" applyAlignment="1">
      <alignment horizontal="center" vertical="center" wrapText="1"/>
    </xf>
    <xf numFmtId="41" fontId="4" fillId="0" borderId="11" xfId="4" applyNumberFormat="1" applyFont="1" applyBorder="1" applyAlignment="1">
      <alignment vertical="center" wrapText="1"/>
    </xf>
    <xf numFmtId="0" fontId="4" fillId="0" borderId="2" xfId="0" applyFont="1" applyBorder="1" applyAlignment="1" applyProtection="1">
      <alignment vertical="center" wrapText="1"/>
      <protection locked="0"/>
    </xf>
    <xf numFmtId="0" fontId="4" fillId="0" borderId="20" xfId="0" applyFont="1" applyBorder="1" applyAlignment="1" applyProtection="1">
      <alignment vertical="center" wrapText="1"/>
      <protection locked="0"/>
    </xf>
    <xf numFmtId="0" fontId="4" fillId="0" borderId="14" xfId="0" applyFont="1" applyBorder="1" applyAlignment="1">
      <alignment horizontal="center" vertical="center" wrapText="1"/>
    </xf>
    <xf numFmtId="0" fontId="5" fillId="4" borderId="0" xfId="0" applyFont="1" applyFill="1" applyAlignment="1">
      <alignment horizontal="left" vertical="center" wrapText="1"/>
    </xf>
    <xf numFmtId="0" fontId="15" fillId="0" borderId="0" xfId="0" applyFont="1" applyAlignment="1">
      <alignment horizontal="center"/>
    </xf>
    <xf numFmtId="0" fontId="1" fillId="0" borderId="6"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6" fillId="0" borderId="0" xfId="0" applyFont="1" applyAlignment="1">
      <alignment horizontal="center" vertical="top"/>
    </xf>
    <xf numFmtId="0" fontId="4" fillId="3" borderId="0" xfId="0" applyFont="1" applyFill="1" applyAlignment="1">
      <alignment horizontal="center" vertical="center" wrapText="1"/>
    </xf>
    <xf numFmtId="0" fontId="4" fillId="0" borderId="12" xfId="0" applyFont="1" applyBorder="1" applyAlignment="1">
      <alignment horizontal="left" vertical="center" wrapText="1"/>
    </xf>
    <xf numFmtId="0" fontId="4" fillId="0" borderId="4" xfId="0" applyFont="1" applyBorder="1" applyAlignment="1">
      <alignment horizontal="left"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5" fillId="4" borderId="24" xfId="0" applyFont="1" applyFill="1" applyBorder="1" applyAlignment="1">
      <alignment horizontal="left"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1" fillId="0" borderId="27" xfId="0" applyFont="1" applyBorder="1" applyAlignment="1">
      <alignment horizontal="left" vertical="center" wrapText="1"/>
    </xf>
    <xf numFmtId="0" fontId="6" fillId="0" borderId="5" xfId="0" applyFont="1" applyBorder="1" applyAlignment="1">
      <alignment horizontal="center" vertical="center" wrapText="1"/>
    </xf>
    <xf numFmtId="41" fontId="6"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5" xfId="0" applyFont="1" applyBorder="1" applyAlignment="1">
      <alignment horizontal="left" vertical="center" wrapText="1"/>
    </xf>
    <xf numFmtId="0" fontId="1" fillId="0" borderId="20" xfId="0" applyFont="1" applyBorder="1" applyAlignment="1" applyProtection="1">
      <alignment vertical="center" wrapText="1"/>
      <protection locked="0"/>
    </xf>
  </cellXfs>
  <cellStyles count="5">
    <cellStyle name="Comma" xfId="4" builtinId="3"/>
    <cellStyle name="Comma [0]" xfId="3" builtinId="6"/>
    <cellStyle name="Followed Hyperlink" xfId="2" builtinId="9" hidden="1"/>
    <cellStyle name="Hyperlink" xfId="1" builtinId="8" hidden="1"/>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C002C9DE-8DC0-420F-8584-9921799D6CBE}"/>
            </a:ext>
          </a:extLst>
        </xdr:cNvPr>
        <xdr:cNvPicPr/>
      </xdr:nvPicPr>
      <xdr:blipFill>
        <a:blip xmlns:r="http://schemas.openxmlformats.org/officeDocument/2006/relationships" r:embed="rId1" cstate="print"/>
        <a:stretch>
          <a:fillRect/>
        </a:stretch>
      </xdr:blipFill>
      <xdr:spPr>
        <a:xfrm>
          <a:off x="112059" y="78442"/>
          <a:ext cx="1656869" cy="5456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112061</xdr:colOff>
      <xdr:row>0</xdr:row>
      <xdr:rowOff>0</xdr:rowOff>
    </xdr:from>
    <xdr:to>
      <xdr:col>0</xdr:col>
      <xdr:colOff>1333501</xdr:colOff>
      <xdr:row>2</xdr:row>
      <xdr:rowOff>118861</xdr:rowOff>
    </xdr:to>
    <xdr:pic>
      <xdr:nvPicPr>
        <xdr:cNvPr id="2" name="image1.jpeg">
          <a:extLst>
            <a:ext uri="{FF2B5EF4-FFF2-40B4-BE49-F238E27FC236}">
              <a16:creationId xmlns:a16="http://schemas.microsoft.com/office/drawing/2014/main" id="{9B454EEE-5009-4F66-B29C-09730498C33C}"/>
            </a:ext>
          </a:extLst>
        </xdr:cNvPr>
        <xdr:cNvPicPr/>
      </xdr:nvPicPr>
      <xdr:blipFill>
        <a:blip xmlns:r="http://schemas.openxmlformats.org/officeDocument/2006/relationships" r:embed="rId1" cstate="print"/>
        <a:stretch>
          <a:fillRect/>
        </a:stretch>
      </xdr:blipFill>
      <xdr:spPr>
        <a:xfrm>
          <a:off x="112061" y="78443"/>
          <a:ext cx="1221440" cy="347914"/>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AD7CA-C271-41B9-ACF5-8821A671D41D}">
  <sheetPr>
    <pageSetUpPr fitToPage="1"/>
  </sheetPr>
  <dimension ref="A2:O82"/>
  <sheetViews>
    <sheetView tabSelected="1" zoomScale="70" zoomScaleNormal="70" zoomScalePageLayoutView="72" workbookViewId="0">
      <selection activeCell="E63" sqref="E63"/>
    </sheetView>
  </sheetViews>
  <sheetFormatPr defaultColWidth="11" defaultRowHeight="13.7" x14ac:dyDescent="0.4"/>
  <cols>
    <col min="1" max="1" width="36.5" style="15" customWidth="1"/>
    <col min="2" max="2" width="24.21875" style="15" customWidth="1"/>
    <col min="3" max="3" width="16.6093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14" t="s">
        <v>31</v>
      </c>
      <c r="B2" s="114"/>
      <c r="C2" s="114"/>
      <c r="D2" s="114"/>
      <c r="E2" s="114"/>
      <c r="F2" s="114"/>
      <c r="G2" s="114"/>
      <c r="H2" s="114"/>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115"/>
      <c r="E6" s="115"/>
      <c r="F6" s="115"/>
    </row>
    <row r="7" spans="1:8" ht="30.5" customHeight="1" x14ac:dyDescent="0.4">
      <c r="C7" s="34" t="s">
        <v>1</v>
      </c>
      <c r="D7" s="116"/>
      <c r="E7" s="116"/>
      <c r="F7" s="116"/>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52</v>
      </c>
      <c r="B12" s="1"/>
      <c r="C12" s="6"/>
      <c r="D12" s="6"/>
      <c r="E12" s="6"/>
      <c r="F12" s="6"/>
    </row>
    <row r="13" spans="1:8" ht="18.75" customHeight="1" x14ac:dyDescent="0.4">
      <c r="A13" s="1" t="s">
        <v>40</v>
      </c>
      <c r="B13" s="1"/>
      <c r="C13" s="6"/>
      <c r="D13" s="6"/>
      <c r="E13" s="6"/>
      <c r="F13" s="6"/>
    </row>
    <row r="14" spans="1:8" ht="18.75" customHeight="1" x14ac:dyDescent="0.4">
      <c r="A14" s="1" t="s">
        <v>41</v>
      </c>
      <c r="B14" s="1"/>
      <c r="C14" s="6"/>
      <c r="D14" s="6"/>
      <c r="E14" s="6"/>
      <c r="F14" s="6"/>
    </row>
    <row r="15" spans="1:8" ht="18.75" customHeight="1" x14ac:dyDescent="0.4">
      <c r="A15" s="1" t="s">
        <v>37</v>
      </c>
      <c r="B15" s="1"/>
      <c r="C15" s="6"/>
      <c r="D15" s="6"/>
      <c r="E15" s="6"/>
      <c r="F15" s="6"/>
    </row>
    <row r="16" spans="1:8" ht="18.75" customHeight="1" x14ac:dyDescent="0.4">
      <c r="A16" s="1" t="s">
        <v>53</v>
      </c>
      <c r="B16" s="1"/>
      <c r="C16" s="6"/>
      <c r="D16" s="6"/>
      <c r="E16" s="6"/>
      <c r="F16" s="6"/>
    </row>
    <row r="17" spans="1:15" x14ac:dyDescent="0.4">
      <c r="A17" s="2" t="s">
        <v>7</v>
      </c>
      <c r="B17" s="2"/>
      <c r="C17" s="7"/>
      <c r="D17" s="117"/>
      <c r="E17" s="117"/>
      <c r="F17" s="117"/>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118" t="s">
        <v>8</v>
      </c>
      <c r="B21" s="118"/>
      <c r="C21" s="118"/>
      <c r="D21" s="118"/>
      <c r="E21" s="118"/>
      <c r="F21" s="118"/>
      <c r="G21" s="118"/>
      <c r="H21" s="118"/>
    </row>
    <row r="22" spans="1:15" ht="14" thickBot="1" x14ac:dyDescent="0.45">
      <c r="A22" s="113" t="s">
        <v>23</v>
      </c>
      <c r="B22" s="113"/>
      <c r="C22" s="113"/>
      <c r="D22" s="113"/>
      <c r="E22" s="113"/>
      <c r="F22" s="113"/>
      <c r="G22" s="113"/>
      <c r="H22" s="113"/>
    </row>
    <row r="23" spans="1:15" ht="22.95" customHeight="1" x14ac:dyDescent="0.4">
      <c r="A23" s="18" t="s">
        <v>5</v>
      </c>
      <c r="B23" s="19" t="s">
        <v>9</v>
      </c>
      <c r="C23" s="19" t="s">
        <v>10</v>
      </c>
      <c r="D23" s="20" t="s">
        <v>11</v>
      </c>
      <c r="E23" s="20" t="s">
        <v>12</v>
      </c>
      <c r="F23" s="19" t="s">
        <v>13</v>
      </c>
      <c r="G23" s="19" t="s">
        <v>14</v>
      </c>
      <c r="H23" s="72" t="s">
        <v>15</v>
      </c>
    </row>
    <row r="24" spans="1:15" ht="22.5" customHeight="1" x14ac:dyDescent="0.4">
      <c r="A24" s="110" t="s">
        <v>43</v>
      </c>
      <c r="B24" s="23"/>
      <c r="C24" s="24">
        <v>1</v>
      </c>
      <c r="D24" s="23">
        <v>1</v>
      </c>
      <c r="E24" s="25">
        <f>30%*'Breakdown details'!F28</f>
        <v>0</v>
      </c>
      <c r="F24" s="26">
        <f>C24*D24*E24</f>
        <v>0</v>
      </c>
      <c r="G24" s="74" t="s">
        <v>35</v>
      </c>
      <c r="H24" s="27" t="s">
        <v>42</v>
      </c>
      <c r="O24" s="90">
        <f>C24*D24*4000000</f>
        <v>4000000</v>
      </c>
    </row>
    <row r="25" spans="1:15" ht="20.6" customHeight="1" x14ac:dyDescent="0.4">
      <c r="A25" s="110" t="s">
        <v>44</v>
      </c>
      <c r="B25" s="23"/>
      <c r="C25" s="24">
        <v>1</v>
      </c>
      <c r="D25" s="23">
        <v>1</v>
      </c>
      <c r="E25" s="25">
        <f>40%*'Breakdown details'!F28</f>
        <v>0</v>
      </c>
      <c r="F25" s="26">
        <f>C25*D25*E25</f>
        <v>0</v>
      </c>
      <c r="G25" s="74" t="s">
        <v>36</v>
      </c>
      <c r="H25" s="73" t="s">
        <v>42</v>
      </c>
      <c r="O25" s="90">
        <f>C25*D25*2500000</f>
        <v>2500000</v>
      </c>
    </row>
    <row r="26" spans="1:15" ht="20.6" customHeight="1" x14ac:dyDescent="0.4">
      <c r="A26" s="111" t="s">
        <v>45</v>
      </c>
      <c r="B26" s="78"/>
      <c r="C26" s="92">
        <v>1</v>
      </c>
      <c r="D26" s="78">
        <v>1</v>
      </c>
      <c r="E26" s="93">
        <f>30%*'Breakdown details'!F28</f>
        <v>0</v>
      </c>
      <c r="F26" s="26">
        <f>C26*D26*E26</f>
        <v>0</v>
      </c>
      <c r="G26" s="74" t="s">
        <v>35</v>
      </c>
      <c r="H26" s="27" t="s">
        <v>42</v>
      </c>
      <c r="O26" s="90"/>
    </row>
    <row r="27" spans="1:15" ht="19.100000000000001" customHeight="1" x14ac:dyDescent="0.4">
      <c r="A27" s="76"/>
      <c r="B27" s="77"/>
      <c r="C27" s="78"/>
      <c r="D27" s="78"/>
      <c r="E27" s="79"/>
      <c r="F27" s="79"/>
      <c r="G27" s="80"/>
      <c r="H27" s="83"/>
      <c r="O27" s="90">
        <f>SUM(O24:O25)</f>
        <v>6500000</v>
      </c>
    </row>
    <row r="28" spans="1:15" ht="21.5" customHeight="1" thickBot="1" x14ac:dyDescent="0.45">
      <c r="A28" s="28" t="s">
        <v>16</v>
      </c>
      <c r="B28" s="29"/>
      <c r="C28" s="30"/>
      <c r="D28" s="29"/>
      <c r="E28" s="30"/>
      <c r="F28" s="31">
        <f>SUM(F24:F27)</f>
        <v>0</v>
      </c>
      <c r="G28" s="32"/>
      <c r="H28" s="33"/>
    </row>
    <row r="29" spans="1:15" x14ac:dyDescent="0.4">
      <c r="A29" s="34"/>
      <c r="B29" s="35"/>
      <c r="C29" s="36"/>
      <c r="D29" s="35"/>
      <c r="E29" s="36"/>
      <c r="F29" s="37"/>
      <c r="G29" s="38"/>
      <c r="H29" s="39"/>
    </row>
    <row r="30" spans="1:15" ht="20" customHeight="1" thickBot="1" x14ac:dyDescent="0.45">
      <c r="A30" s="113" t="s">
        <v>24</v>
      </c>
      <c r="B30" s="113"/>
      <c r="C30" s="113"/>
      <c r="D30" s="113"/>
      <c r="E30" s="113"/>
      <c r="F30" s="113"/>
      <c r="G30" s="113"/>
      <c r="H30" s="113"/>
    </row>
    <row r="31" spans="1:15" x14ac:dyDescent="0.4">
      <c r="A31" s="119" t="s">
        <v>17</v>
      </c>
      <c r="B31" s="121" t="s">
        <v>34</v>
      </c>
      <c r="C31" s="121" t="s">
        <v>10</v>
      </c>
      <c r="D31" s="123" t="s">
        <v>11</v>
      </c>
      <c r="E31" s="125" t="s">
        <v>12</v>
      </c>
      <c r="F31" s="127" t="s">
        <v>13</v>
      </c>
      <c r="G31" s="121" t="s">
        <v>14</v>
      </c>
      <c r="H31" s="129" t="s">
        <v>15</v>
      </c>
    </row>
    <row r="32" spans="1:15" x14ac:dyDescent="0.4">
      <c r="A32" s="120"/>
      <c r="B32" s="122"/>
      <c r="C32" s="122"/>
      <c r="D32" s="124"/>
      <c r="E32" s="126"/>
      <c r="F32" s="128"/>
      <c r="G32" s="122"/>
      <c r="H32" s="130"/>
    </row>
    <row r="33" spans="1:8" ht="31.5" customHeight="1" x14ac:dyDescent="0.4">
      <c r="A33" s="22" t="s">
        <v>47</v>
      </c>
      <c r="B33" s="23" t="s">
        <v>54</v>
      </c>
      <c r="C33" s="24">
        <v>12</v>
      </c>
      <c r="D33" s="40">
        <v>4</v>
      </c>
      <c r="E33" s="25">
        <v>800000</v>
      </c>
      <c r="F33" s="26">
        <f>C33*D33*E33</f>
        <v>38400000</v>
      </c>
      <c r="G33" s="41" t="s">
        <v>38</v>
      </c>
      <c r="H33" s="27" t="s">
        <v>55</v>
      </c>
    </row>
    <row r="34" spans="1:8" ht="15" customHeight="1" x14ac:dyDescent="0.4">
      <c r="B34" s="23"/>
      <c r="C34" s="42"/>
      <c r="D34" s="40"/>
      <c r="E34" s="43"/>
      <c r="F34" s="26"/>
      <c r="G34" s="41"/>
      <c r="H34" s="27"/>
    </row>
    <row r="35" spans="1:8" ht="22.5" customHeight="1" thickBot="1" x14ac:dyDescent="0.45">
      <c r="A35" s="28" t="s">
        <v>16</v>
      </c>
      <c r="B35" s="29"/>
      <c r="C35" s="44"/>
      <c r="D35" s="29"/>
      <c r="E35" s="44"/>
      <c r="F35" s="45">
        <f>SUM(F33:F34)</f>
        <v>38400000</v>
      </c>
      <c r="G35" s="32"/>
      <c r="H35" s="33"/>
    </row>
    <row r="36" spans="1:8" x14ac:dyDescent="0.4">
      <c r="A36" s="34"/>
      <c r="B36" s="35"/>
      <c r="C36" s="36"/>
      <c r="D36" s="35"/>
      <c r="E36" s="36"/>
      <c r="F36" s="46"/>
      <c r="G36" s="38"/>
      <c r="H36" s="39"/>
    </row>
    <row r="37" spans="1:8" ht="18" customHeight="1" thickBot="1" x14ac:dyDescent="0.45">
      <c r="A37" s="113" t="s">
        <v>25</v>
      </c>
      <c r="B37" s="113"/>
      <c r="C37" s="113"/>
      <c r="D37" s="113"/>
      <c r="E37" s="113"/>
      <c r="F37" s="113"/>
      <c r="G37" s="113"/>
      <c r="H37" s="113"/>
    </row>
    <row r="38" spans="1:8" x14ac:dyDescent="0.4">
      <c r="A38" s="119" t="s">
        <v>17</v>
      </c>
      <c r="B38" s="121" t="s">
        <v>34</v>
      </c>
      <c r="C38" s="121" t="s">
        <v>10</v>
      </c>
      <c r="D38" s="123" t="s">
        <v>11</v>
      </c>
      <c r="E38" s="125" t="s">
        <v>12</v>
      </c>
      <c r="F38" s="127" t="s">
        <v>13</v>
      </c>
      <c r="G38" s="121" t="s">
        <v>14</v>
      </c>
      <c r="H38" s="129" t="s">
        <v>15</v>
      </c>
    </row>
    <row r="39" spans="1:8" x14ac:dyDescent="0.4">
      <c r="A39" s="120"/>
      <c r="B39" s="122"/>
      <c r="C39" s="122"/>
      <c r="D39" s="124"/>
      <c r="E39" s="126"/>
      <c r="F39" s="128"/>
      <c r="G39" s="122"/>
      <c r="H39" s="130"/>
    </row>
    <row r="40" spans="1:8" ht="32" customHeight="1" x14ac:dyDescent="0.4">
      <c r="A40" s="22" t="s">
        <v>48</v>
      </c>
      <c r="B40" s="23" t="s">
        <v>54</v>
      </c>
      <c r="C40" s="24">
        <v>9</v>
      </c>
      <c r="D40" s="40">
        <v>4</v>
      </c>
      <c r="E40" s="25">
        <v>430000</v>
      </c>
      <c r="F40" s="26">
        <f>C40*D40*E40</f>
        <v>15480000</v>
      </c>
      <c r="G40" s="41" t="s">
        <v>26</v>
      </c>
      <c r="H40" s="27" t="s">
        <v>57</v>
      </c>
    </row>
    <row r="41" spans="1:8" ht="32" customHeight="1" x14ac:dyDescent="0.4">
      <c r="A41" s="22" t="s">
        <v>56</v>
      </c>
      <c r="B41" s="23" t="s">
        <v>54</v>
      </c>
      <c r="C41" s="24">
        <v>6</v>
      </c>
      <c r="D41" s="40">
        <v>4</v>
      </c>
      <c r="E41" s="25">
        <v>290000</v>
      </c>
      <c r="F41" s="26">
        <f>C41*D41*E41</f>
        <v>6960000</v>
      </c>
      <c r="G41" s="41" t="s">
        <v>26</v>
      </c>
      <c r="H41" s="27" t="s">
        <v>58</v>
      </c>
    </row>
    <row r="42" spans="1:8" ht="15" customHeight="1" x14ac:dyDescent="0.4">
      <c r="B42" s="23"/>
      <c r="C42" s="42"/>
      <c r="D42" s="40"/>
      <c r="E42" s="43"/>
      <c r="F42" s="26"/>
      <c r="G42" s="41"/>
      <c r="H42" s="27"/>
    </row>
    <row r="43" spans="1:8" ht="22.7" customHeight="1" thickBot="1" x14ac:dyDescent="0.45">
      <c r="A43" s="28" t="s">
        <v>16</v>
      </c>
      <c r="B43" s="29"/>
      <c r="C43" s="44"/>
      <c r="D43" s="29"/>
      <c r="E43" s="44"/>
      <c r="F43" s="45">
        <f>SUM(F40:F42)</f>
        <v>22440000</v>
      </c>
      <c r="G43" s="32"/>
      <c r="H43" s="33"/>
    </row>
    <row r="44" spans="1:8" x14ac:dyDescent="0.4">
      <c r="A44" s="34"/>
      <c r="B44" s="35"/>
      <c r="C44" s="35"/>
      <c r="D44" s="35"/>
      <c r="E44" s="47"/>
      <c r="F44" s="48"/>
      <c r="G44" s="38"/>
      <c r="H44" s="39"/>
    </row>
    <row r="45" spans="1:8" ht="14" thickBot="1" x14ac:dyDescent="0.45">
      <c r="A45" s="113" t="s">
        <v>27</v>
      </c>
      <c r="B45" s="113"/>
      <c r="C45" s="113"/>
      <c r="D45" s="113"/>
      <c r="E45" s="113"/>
      <c r="F45" s="113"/>
      <c r="G45" s="113"/>
      <c r="H45" s="113"/>
    </row>
    <row r="46" spans="1:8" ht="22.5" customHeight="1" x14ac:dyDescent="0.4">
      <c r="A46" s="18" t="s">
        <v>17</v>
      </c>
      <c r="B46" s="19" t="s">
        <v>34</v>
      </c>
      <c r="C46" s="19" t="s">
        <v>10</v>
      </c>
      <c r="D46" s="20" t="s">
        <v>11</v>
      </c>
      <c r="E46" s="20" t="s">
        <v>12</v>
      </c>
      <c r="F46" s="19" t="s">
        <v>13</v>
      </c>
      <c r="G46" s="19" t="s">
        <v>14</v>
      </c>
      <c r="H46" s="112" t="s">
        <v>15</v>
      </c>
    </row>
    <row r="47" spans="1:8" ht="32.35" customHeight="1" x14ac:dyDescent="0.4">
      <c r="A47" s="134" t="s">
        <v>59</v>
      </c>
      <c r="B47" s="95" t="s">
        <v>60</v>
      </c>
      <c r="C47" s="95">
        <v>6</v>
      </c>
      <c r="D47" s="135">
        <v>4</v>
      </c>
      <c r="E47" s="136">
        <v>3000000</v>
      </c>
      <c r="F47" s="94">
        <f>C47*D47*E47</f>
        <v>72000000</v>
      </c>
      <c r="G47" s="137" t="s">
        <v>38</v>
      </c>
      <c r="H47" s="138" t="s">
        <v>61</v>
      </c>
    </row>
    <row r="48" spans="1:8" ht="33.700000000000003" customHeight="1" x14ac:dyDescent="0.4">
      <c r="A48" s="49" t="s">
        <v>62</v>
      </c>
      <c r="B48" s="23" t="s">
        <v>63</v>
      </c>
      <c r="C48" s="42">
        <v>6</v>
      </c>
      <c r="D48" s="40">
        <v>4</v>
      </c>
      <c r="E48" s="50">
        <v>500000</v>
      </c>
      <c r="F48" s="75">
        <f t="shared" ref="F48" si="0">C48*D48*E48</f>
        <v>12000000</v>
      </c>
      <c r="G48" s="41" t="s">
        <v>38</v>
      </c>
      <c r="H48" s="138" t="s">
        <v>61</v>
      </c>
    </row>
    <row r="49" spans="1:8" ht="41.7" customHeight="1" x14ac:dyDescent="0.4">
      <c r="A49" s="49" t="s">
        <v>64</v>
      </c>
      <c r="B49" s="23" t="s">
        <v>65</v>
      </c>
      <c r="C49" s="96">
        <v>15</v>
      </c>
      <c r="D49" s="97">
        <v>1</v>
      </c>
      <c r="E49" s="50">
        <v>1100000</v>
      </c>
      <c r="F49" s="94">
        <f t="shared" ref="F49:F50" si="1">C49*D49*E49</f>
        <v>16500000</v>
      </c>
      <c r="G49" s="41" t="s">
        <v>38</v>
      </c>
      <c r="H49" s="27" t="s">
        <v>66</v>
      </c>
    </row>
    <row r="50" spans="1:8" ht="35.700000000000003" customHeight="1" x14ac:dyDescent="0.4">
      <c r="A50" s="49" t="s">
        <v>67</v>
      </c>
      <c r="B50" s="78" t="s">
        <v>68</v>
      </c>
      <c r="C50" s="96">
        <v>3</v>
      </c>
      <c r="D50" s="97">
        <v>4</v>
      </c>
      <c r="E50" s="50">
        <f>21*19059.27</f>
        <v>400244.67</v>
      </c>
      <c r="F50" s="82">
        <f>C50*D50*E50</f>
        <v>4802936.04</v>
      </c>
      <c r="G50" s="41" t="s">
        <v>38</v>
      </c>
      <c r="H50" s="27"/>
    </row>
    <row r="51" spans="1:8" ht="17.600000000000001" customHeight="1" x14ac:dyDescent="0.4">
      <c r="A51" s="49"/>
      <c r="B51" s="84"/>
      <c r="C51" s="85"/>
      <c r="D51" s="86"/>
      <c r="E51" s="81"/>
      <c r="F51" s="82"/>
      <c r="G51" s="87"/>
      <c r="H51" s="88"/>
    </row>
    <row r="52" spans="1:8" ht="23.35" customHeight="1" thickBot="1" x14ac:dyDescent="0.45">
      <c r="A52" s="28" t="s">
        <v>16</v>
      </c>
      <c r="B52" s="29"/>
      <c r="C52" s="44"/>
      <c r="D52" s="29"/>
      <c r="E52" s="51"/>
      <c r="F52" s="45">
        <f>SUM(F47:F51)</f>
        <v>105302936.04000001</v>
      </c>
      <c r="G52" s="32"/>
      <c r="H52" s="33"/>
    </row>
    <row r="53" spans="1:8" ht="18" customHeight="1" x14ac:dyDescent="0.4">
      <c r="A53" s="34"/>
      <c r="B53" s="35"/>
      <c r="C53" s="36"/>
      <c r="D53" s="35"/>
      <c r="E53" s="52"/>
      <c r="F53" s="46"/>
      <c r="G53" s="38"/>
      <c r="H53" s="39"/>
    </row>
    <row r="54" spans="1:8" ht="14" thickBot="1" x14ac:dyDescent="0.45">
      <c r="A54" s="131" t="s">
        <v>46</v>
      </c>
      <c r="B54" s="131"/>
      <c r="C54" s="131"/>
      <c r="D54" s="131"/>
      <c r="E54" s="131"/>
      <c r="F54" s="131"/>
      <c r="G54" s="131"/>
      <c r="H54" s="131"/>
    </row>
    <row r="55" spans="1:8" x14ac:dyDescent="0.4">
      <c r="A55" s="119" t="s">
        <v>17</v>
      </c>
      <c r="B55" s="127" t="s">
        <v>34</v>
      </c>
      <c r="C55" s="127" t="s">
        <v>10</v>
      </c>
      <c r="D55" s="125" t="s">
        <v>11</v>
      </c>
      <c r="E55" s="125" t="s">
        <v>12</v>
      </c>
      <c r="F55" s="127" t="s">
        <v>13</v>
      </c>
      <c r="G55" s="127" t="s">
        <v>14</v>
      </c>
      <c r="H55" s="132" t="s">
        <v>15</v>
      </c>
    </row>
    <row r="56" spans="1:8" x14ac:dyDescent="0.4">
      <c r="A56" s="120"/>
      <c r="B56" s="128"/>
      <c r="C56" s="128"/>
      <c r="D56" s="126"/>
      <c r="E56" s="126"/>
      <c r="F56" s="128"/>
      <c r="G56" s="128"/>
      <c r="H56" s="133"/>
    </row>
    <row r="57" spans="1:8" ht="34" customHeight="1" x14ac:dyDescent="0.4">
      <c r="A57" s="98" t="s">
        <v>49</v>
      </c>
      <c r="B57" s="23" t="s">
        <v>54</v>
      </c>
      <c r="C57" s="99">
        <v>30</v>
      </c>
      <c r="D57" s="100">
        <v>3</v>
      </c>
      <c r="E57" s="101">
        <v>500000</v>
      </c>
      <c r="F57" s="75">
        <f>C57*D57*E57</f>
        <v>45000000</v>
      </c>
      <c r="G57" s="102" t="s">
        <v>38</v>
      </c>
      <c r="H57" s="103" t="s">
        <v>50</v>
      </c>
    </row>
    <row r="58" spans="1:8" ht="48.45" customHeight="1" x14ac:dyDescent="0.4">
      <c r="A58" s="98" t="s">
        <v>51</v>
      </c>
      <c r="B58" s="23" t="s">
        <v>54</v>
      </c>
      <c r="C58" s="99">
        <v>15</v>
      </c>
      <c r="D58" s="100">
        <v>3</v>
      </c>
      <c r="E58" s="101">
        <v>500000</v>
      </c>
      <c r="F58" s="75">
        <f>C58*D58*E58</f>
        <v>22500000</v>
      </c>
      <c r="G58" s="102" t="s">
        <v>38</v>
      </c>
      <c r="H58" s="103" t="s">
        <v>69</v>
      </c>
    </row>
    <row r="59" spans="1:8" ht="20.6" customHeight="1" x14ac:dyDescent="0.4">
      <c r="A59" s="104"/>
      <c r="B59" s="40"/>
      <c r="C59" s="40"/>
      <c r="D59" s="105"/>
      <c r="E59" s="106"/>
      <c r="F59" s="75"/>
      <c r="G59" s="95"/>
      <c r="H59" s="107"/>
    </row>
    <row r="60" spans="1:8" ht="22.7" customHeight="1" thickBot="1" x14ac:dyDescent="0.45">
      <c r="A60" s="28" t="s">
        <v>16</v>
      </c>
      <c r="B60" s="29"/>
      <c r="C60" s="44"/>
      <c r="D60" s="29"/>
      <c r="E60" s="108"/>
      <c r="F60" s="109">
        <f>SUM(F57:F59)</f>
        <v>67500000</v>
      </c>
      <c r="G60" s="32"/>
      <c r="H60" s="33"/>
    </row>
    <row r="61" spans="1:8" ht="18" customHeight="1" x14ac:dyDescent="0.4">
      <c r="A61" s="34"/>
      <c r="B61" s="35"/>
      <c r="C61" s="36"/>
      <c r="D61" s="35"/>
      <c r="E61" s="52"/>
      <c r="F61" s="46"/>
      <c r="G61" s="38"/>
      <c r="H61" s="39"/>
    </row>
    <row r="62" spans="1:8" ht="18" customHeight="1" x14ac:dyDescent="0.4">
      <c r="A62" s="34"/>
      <c r="B62" s="38"/>
      <c r="C62" s="36"/>
      <c r="D62" s="35"/>
      <c r="E62" s="38"/>
      <c r="F62" s="46"/>
      <c r="G62" s="38"/>
      <c r="H62" s="39"/>
    </row>
    <row r="63" spans="1:8" s="38" customFormat="1" ht="14" x14ac:dyDescent="0.55000000000000004">
      <c r="A63" s="53"/>
      <c r="F63" s="9"/>
    </row>
    <row r="64" spans="1:8" s="38" customFormat="1" ht="14" thickBot="1" x14ac:dyDescent="0.6">
      <c r="F64" s="9"/>
    </row>
    <row r="65" spans="1:15" s="38" customFormat="1" x14ac:dyDescent="0.55000000000000004">
      <c r="A65" s="54" t="s">
        <v>16</v>
      </c>
      <c r="B65" s="55"/>
      <c r="C65" s="56"/>
      <c r="D65" s="57"/>
      <c r="E65" s="58">
        <f>F28+F35+F43+F52+F60</f>
        <v>233642936.04000002</v>
      </c>
      <c r="F65" s="9"/>
      <c r="G65" s="91"/>
      <c r="O65" s="89" t="e">
        <f>O27+F35+F43+F52+#REF!</f>
        <v>#REF!</v>
      </c>
    </row>
    <row r="66" spans="1:15" s="38" customFormat="1" x14ac:dyDescent="0.4">
      <c r="A66" s="14" t="s">
        <v>32</v>
      </c>
      <c r="B66" s="15"/>
      <c r="C66" s="15"/>
      <c r="D66" s="15"/>
      <c r="E66" s="68">
        <f>E65*11%</f>
        <v>25700722.964400001</v>
      </c>
      <c r="F66" s="21"/>
      <c r="G66" s="15"/>
      <c r="H66" s="15"/>
    </row>
    <row r="67" spans="1:15" s="38" customFormat="1" ht="16.350000000000001" x14ac:dyDescent="0.5">
      <c r="A67" s="69" t="s">
        <v>33</v>
      </c>
      <c r="B67" s="70"/>
      <c r="C67" s="70"/>
      <c r="D67" s="70"/>
      <c r="E67" s="71">
        <f>SUM(E65:E66)</f>
        <v>259343659.00440001</v>
      </c>
      <c r="F67" s="17"/>
      <c r="G67" s="15"/>
      <c r="H67" s="15"/>
    </row>
    <row r="68" spans="1:15" s="38" customFormat="1" x14ac:dyDescent="0.4">
      <c r="A68" s="8"/>
      <c r="B68" s="15"/>
      <c r="C68" s="15"/>
      <c r="D68" s="15"/>
      <c r="E68" s="67"/>
      <c r="F68" s="15"/>
      <c r="G68" s="15"/>
      <c r="H68" s="15"/>
    </row>
    <row r="69" spans="1:15" s="38" customFormat="1" x14ac:dyDescent="0.4">
      <c r="A69" s="2" t="s">
        <v>18</v>
      </c>
      <c r="B69" s="59"/>
      <c r="C69" s="15"/>
      <c r="D69" s="15"/>
      <c r="E69" s="15"/>
      <c r="F69" s="17"/>
      <c r="G69" s="60"/>
      <c r="H69" s="61"/>
    </row>
    <row r="70" spans="1:15" s="38" customFormat="1" x14ac:dyDescent="0.4">
      <c r="A70" s="62" t="s">
        <v>30</v>
      </c>
      <c r="C70" s="15"/>
      <c r="D70" s="15"/>
      <c r="E70" s="15"/>
      <c r="F70" s="21"/>
      <c r="G70" s="15"/>
      <c r="H70" s="15"/>
    </row>
    <row r="71" spans="1:15" s="38" customFormat="1" x14ac:dyDescent="0.4">
      <c r="A71" s="62" t="s">
        <v>39</v>
      </c>
      <c r="C71" s="15"/>
      <c r="D71" s="15"/>
      <c r="E71" s="15"/>
      <c r="F71" s="17"/>
      <c r="G71" s="15"/>
      <c r="H71" s="15"/>
    </row>
    <row r="72" spans="1:15" s="38" customFormat="1" x14ac:dyDescent="0.4">
      <c r="A72" s="62" t="s">
        <v>28</v>
      </c>
      <c r="C72" s="15"/>
      <c r="D72" s="15"/>
      <c r="E72" s="15"/>
      <c r="F72" s="21"/>
      <c r="G72" s="15"/>
      <c r="H72" s="15"/>
    </row>
    <row r="73" spans="1:15" s="38" customFormat="1" x14ac:dyDescent="0.4">
      <c r="A73" s="15" t="s">
        <v>29</v>
      </c>
      <c r="C73" s="15"/>
      <c r="D73" s="15"/>
      <c r="E73" s="15"/>
      <c r="F73" s="15"/>
      <c r="G73" s="15"/>
      <c r="H73" s="15"/>
    </row>
    <row r="74" spans="1:15" s="38" customFormat="1" x14ac:dyDescent="0.4">
      <c r="A74" s="63"/>
      <c r="C74" s="15"/>
      <c r="D74" s="15"/>
      <c r="E74" s="15"/>
      <c r="F74" s="15"/>
      <c r="G74" s="15"/>
      <c r="H74" s="15"/>
    </row>
    <row r="75" spans="1:15" s="38" customFormat="1" x14ac:dyDescent="0.4">
      <c r="A75" s="15"/>
      <c r="B75" s="64"/>
      <c r="C75" s="15"/>
      <c r="D75" s="15"/>
      <c r="E75" s="15"/>
      <c r="F75" s="15"/>
      <c r="G75" s="15"/>
      <c r="H75" s="15"/>
    </row>
    <row r="76" spans="1:15" s="38" customFormat="1" x14ac:dyDescent="0.4">
      <c r="A76" s="65" t="s">
        <v>19</v>
      </c>
      <c r="B76" s="15"/>
      <c r="C76" s="65" t="s">
        <v>20</v>
      </c>
      <c r="D76" s="15"/>
      <c r="E76" s="15"/>
      <c r="F76" s="15"/>
      <c r="H76" s="15"/>
    </row>
    <row r="77" spans="1:15" x14ac:dyDescent="0.4">
      <c r="A77" s="65"/>
      <c r="B77" s="66"/>
      <c r="D77" s="66"/>
      <c r="E77" s="66"/>
      <c r="G77" s="38"/>
    </row>
    <row r="78" spans="1:15" x14ac:dyDescent="0.4">
      <c r="A78" s="65" t="s">
        <v>21</v>
      </c>
      <c r="C78" s="65" t="s">
        <v>20</v>
      </c>
      <c r="G78" s="38"/>
    </row>
    <row r="79" spans="1:15" x14ac:dyDescent="0.4">
      <c r="A79" s="65"/>
      <c r="G79" s="38"/>
    </row>
    <row r="80" spans="1:15" x14ac:dyDescent="0.4">
      <c r="A80" s="65" t="s">
        <v>22</v>
      </c>
      <c r="C80" s="65" t="s">
        <v>20</v>
      </c>
      <c r="G80" s="38"/>
    </row>
    <row r="81" spans="1:8" x14ac:dyDescent="0.4">
      <c r="A81" s="38"/>
      <c r="C81" s="38"/>
    </row>
    <row r="82" spans="1:8" x14ac:dyDescent="0.4">
      <c r="A82" s="38"/>
      <c r="B82" s="38"/>
      <c r="C82" s="38"/>
      <c r="D82" s="38"/>
      <c r="E82" s="38"/>
      <c r="F82" s="9"/>
      <c r="G82" s="38"/>
      <c r="H82" s="38"/>
    </row>
  </sheetData>
  <mergeCells count="34">
    <mergeCell ref="A54:H54"/>
    <mergeCell ref="A55:A56"/>
    <mergeCell ref="B55:B56"/>
    <mergeCell ref="C55:C56"/>
    <mergeCell ref="D55:D56"/>
    <mergeCell ref="E55:E56"/>
    <mergeCell ref="F55:F56"/>
    <mergeCell ref="G55:G56"/>
    <mergeCell ref="H55:H56"/>
    <mergeCell ref="A45:H45"/>
    <mergeCell ref="A37:H37"/>
    <mergeCell ref="A38:A39"/>
    <mergeCell ref="B38:B39"/>
    <mergeCell ref="C38:C39"/>
    <mergeCell ref="D38:D39"/>
    <mergeCell ref="E38:E39"/>
    <mergeCell ref="F38:F39"/>
    <mergeCell ref="G38:G39"/>
    <mergeCell ref="H38:H39"/>
    <mergeCell ref="A30:H30"/>
    <mergeCell ref="A31:A32"/>
    <mergeCell ref="B31:B32"/>
    <mergeCell ref="C31:C32"/>
    <mergeCell ref="D31:D32"/>
    <mergeCell ref="E31:E32"/>
    <mergeCell ref="F31:F32"/>
    <mergeCell ref="G31:G32"/>
    <mergeCell ref="H31:H32"/>
    <mergeCell ref="A22:H22"/>
    <mergeCell ref="A2:H2"/>
    <mergeCell ref="D6:F6"/>
    <mergeCell ref="D7:F7"/>
    <mergeCell ref="D17:F17"/>
    <mergeCell ref="A21:H21"/>
  </mergeCells>
  <dataValidations count="5">
    <dataValidation errorStyle="information" allowBlank="1" showInputMessage="1" showErrorMessage="1" errorTitle="Andere?" error="Das Auswahlmenü soll nur eine Arbeitserleichterung für Sie darstellen. Sollte eine andere Person benötigt werden, können Sie diese einfach eintragen." sqref="A63" xr:uid="{E16340AC-5A98-4BE6-8BA1-289CB9B8AB30}"/>
    <dataValidation type="list" errorStyle="information" allowBlank="1" showInputMessage="1" showErrorMessage="1" errorTitle="andere Eingabe" error="Bitte geben Sie nur eine andere Einheit ein, wenn Sie dies ausdrücklich mit ihrem Vertragskaufmann / ihrer Vertragskauffrau abgestimmt haben." sqref="D24:D26" xr:uid="{E094F88E-4020-4283-A1C0-BD3EB97ECF16}">
      <formula1>#REF!</formula1>
    </dataValidation>
    <dataValidation type="list" errorStyle="information" allowBlank="1" showInputMessage="1" showErrorMessage="1" errorTitle="Andere?" error="Bitte einfach eintragen." sqref="G33:G34 G48:G50 G40:G42" xr:uid="{1C8D3D72-0794-4BB1-A769-04E5219327FF}">
      <formula1>#REF!</formula1>
    </dataValidation>
    <dataValidation errorStyle="information" allowBlank="1" showInputMessage="1" showErrorMessage="1" errorTitle="andere Eingabe" error="Bitte geben Sie nur eine andere Einheit ein, wenn Sie dies ausdrücklich mit ihrem Vertragskaufmann / ihrer Vertragskauffrau abgestimmt haben." sqref="D33:D34 D48:D51 D40:D42" xr:uid="{041AC805-00C4-4AEA-B16E-EEC036F0D8EF}"/>
    <dataValidation errorStyle="information" allowBlank="1" showInputMessage="1" showErrorMessage="1" errorTitle="Andere?" error="Bitte einfach eintragen." sqref="G29 G52:G53 G61:G62 E62 B62" xr:uid="{EF19C463-D710-4E89-B077-CCAFE6BAA545}"/>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ignoredErrors>
    <ignoredError sqref="E50"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59EB-2CC6-45AC-B978-41E0E9364FB7}">
  <dimension ref="A2:O82"/>
  <sheetViews>
    <sheetView topLeftCell="A6" zoomScale="70" zoomScaleNormal="70" workbookViewId="0">
      <selection activeCell="G67" sqref="G67"/>
    </sheetView>
  </sheetViews>
  <sheetFormatPr defaultColWidth="11" defaultRowHeight="13.7" x14ac:dyDescent="0.4"/>
  <cols>
    <col min="1" max="1" width="36.5" style="15" customWidth="1"/>
    <col min="2" max="2" width="24.21875" style="15" customWidth="1"/>
    <col min="3" max="3" width="16.6093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14" t="s">
        <v>31</v>
      </c>
      <c r="B2" s="114"/>
      <c r="C2" s="114"/>
      <c r="D2" s="114"/>
      <c r="E2" s="114"/>
      <c r="F2" s="114"/>
      <c r="G2" s="114"/>
      <c r="H2" s="114"/>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115"/>
      <c r="E6" s="115"/>
      <c r="F6" s="115"/>
    </row>
    <row r="7" spans="1:8" ht="30.5" customHeight="1" x14ac:dyDescent="0.4">
      <c r="C7" s="34" t="s">
        <v>1</v>
      </c>
      <c r="D7" s="116"/>
      <c r="E7" s="116"/>
      <c r="F7" s="116"/>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52</v>
      </c>
      <c r="B12" s="1"/>
      <c r="C12" s="6"/>
      <c r="D12" s="6"/>
      <c r="E12" s="6"/>
      <c r="F12" s="6"/>
    </row>
    <row r="13" spans="1:8" ht="18.75" customHeight="1" x14ac:dyDescent="0.4">
      <c r="A13" s="1" t="s">
        <v>40</v>
      </c>
      <c r="B13" s="1"/>
      <c r="C13" s="6"/>
      <c r="D13" s="6"/>
      <c r="E13" s="6"/>
      <c r="F13" s="6"/>
    </row>
    <row r="14" spans="1:8" ht="18.75" customHeight="1" x14ac:dyDescent="0.4">
      <c r="A14" s="1" t="s">
        <v>41</v>
      </c>
      <c r="B14" s="1"/>
      <c r="C14" s="6"/>
      <c r="D14" s="6"/>
      <c r="E14" s="6"/>
      <c r="F14" s="6"/>
    </row>
    <row r="15" spans="1:8" ht="18.75" customHeight="1" x14ac:dyDescent="0.4">
      <c r="A15" s="1" t="s">
        <v>37</v>
      </c>
      <c r="B15" s="1"/>
      <c r="C15" s="6"/>
      <c r="D15" s="6"/>
      <c r="E15" s="6"/>
      <c r="F15" s="6"/>
    </row>
    <row r="16" spans="1:8" ht="18.75" customHeight="1" x14ac:dyDescent="0.4">
      <c r="A16" s="1" t="s">
        <v>53</v>
      </c>
      <c r="B16" s="1"/>
      <c r="C16" s="6"/>
      <c r="D16" s="6"/>
      <c r="E16" s="6"/>
      <c r="F16" s="6"/>
    </row>
    <row r="17" spans="1:15" x14ac:dyDescent="0.4">
      <c r="A17" s="2" t="s">
        <v>7</v>
      </c>
      <c r="B17" s="2"/>
      <c r="C17" s="7"/>
      <c r="D17" s="117"/>
      <c r="E17" s="117"/>
      <c r="F17" s="117"/>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118" t="s">
        <v>8</v>
      </c>
      <c r="B21" s="118"/>
      <c r="C21" s="118"/>
      <c r="D21" s="118"/>
      <c r="E21" s="118"/>
      <c r="F21" s="118"/>
      <c r="G21" s="118"/>
      <c r="H21" s="118"/>
    </row>
    <row r="22" spans="1:15" ht="14" thickBot="1" x14ac:dyDescent="0.45">
      <c r="A22" s="113" t="s">
        <v>23</v>
      </c>
      <c r="B22" s="113"/>
      <c r="C22" s="113"/>
      <c r="D22" s="113"/>
      <c r="E22" s="113"/>
      <c r="F22" s="113"/>
      <c r="G22" s="113"/>
      <c r="H22" s="113"/>
    </row>
    <row r="23" spans="1:15" ht="22.95" customHeight="1" x14ac:dyDescent="0.4">
      <c r="A23" s="18" t="s">
        <v>5</v>
      </c>
      <c r="B23" s="19" t="s">
        <v>9</v>
      </c>
      <c r="C23" s="19" t="s">
        <v>10</v>
      </c>
      <c r="D23" s="20" t="s">
        <v>11</v>
      </c>
      <c r="E23" s="20" t="s">
        <v>12</v>
      </c>
      <c r="F23" s="19" t="s">
        <v>13</v>
      </c>
      <c r="G23" s="19" t="s">
        <v>14</v>
      </c>
      <c r="H23" s="72" t="s">
        <v>15</v>
      </c>
    </row>
    <row r="24" spans="1:15" ht="22.5" customHeight="1" x14ac:dyDescent="0.4">
      <c r="A24" s="22" t="s">
        <v>70</v>
      </c>
      <c r="B24" s="23"/>
      <c r="C24" s="24">
        <v>60</v>
      </c>
      <c r="D24" s="23">
        <v>1</v>
      </c>
      <c r="E24" s="25"/>
      <c r="F24" s="26">
        <f>C24*D24*E24</f>
        <v>0</v>
      </c>
      <c r="G24" s="74" t="s">
        <v>35</v>
      </c>
      <c r="H24" s="27" t="s">
        <v>42</v>
      </c>
      <c r="O24" s="90">
        <f>C24*D24*4000000</f>
        <v>240000000</v>
      </c>
    </row>
    <row r="25" spans="1:15" ht="33.35" customHeight="1" x14ac:dyDescent="0.4">
      <c r="A25" s="22" t="s">
        <v>71</v>
      </c>
      <c r="B25" s="23"/>
      <c r="C25" s="24">
        <v>60</v>
      </c>
      <c r="D25" s="23">
        <v>2</v>
      </c>
      <c r="E25" s="25"/>
      <c r="F25" s="26">
        <f>C25*D25*E25</f>
        <v>0</v>
      </c>
      <c r="G25" s="74" t="s">
        <v>36</v>
      </c>
      <c r="H25" s="73" t="s">
        <v>42</v>
      </c>
      <c r="O25" s="90">
        <f>C25*D25*2500000</f>
        <v>300000000</v>
      </c>
    </row>
    <row r="26" spans="1:15" ht="20.6" customHeight="1" x14ac:dyDescent="0.4">
      <c r="A26" s="139" t="s">
        <v>72</v>
      </c>
      <c r="B26" s="78"/>
      <c r="C26" s="92">
        <v>60</v>
      </c>
      <c r="D26" s="78">
        <v>1</v>
      </c>
      <c r="E26" s="93"/>
      <c r="F26" s="26">
        <f>C26*D26*E26</f>
        <v>0</v>
      </c>
      <c r="G26" s="74" t="s">
        <v>35</v>
      </c>
      <c r="H26" s="27" t="s">
        <v>42</v>
      </c>
      <c r="O26" s="90"/>
    </row>
    <row r="27" spans="1:15" ht="19.100000000000001" customHeight="1" x14ac:dyDescent="0.4">
      <c r="A27" s="76"/>
      <c r="B27" s="77"/>
      <c r="C27" s="78"/>
      <c r="D27" s="78"/>
      <c r="E27" s="79"/>
      <c r="F27" s="79"/>
      <c r="G27" s="80"/>
      <c r="H27" s="83"/>
      <c r="O27" s="90">
        <f>SUM(O24:O25)</f>
        <v>540000000</v>
      </c>
    </row>
    <row r="28" spans="1:15" ht="21.5" customHeight="1" thickBot="1" x14ac:dyDescent="0.45">
      <c r="A28" s="28" t="s">
        <v>16</v>
      </c>
      <c r="B28" s="29"/>
      <c r="C28" s="30"/>
      <c r="D28" s="29"/>
      <c r="E28" s="30"/>
      <c r="F28" s="31">
        <f>SUM(F24:F27)</f>
        <v>0</v>
      </c>
      <c r="G28" s="32"/>
      <c r="H28" s="33"/>
    </row>
    <row r="29" spans="1:15" x14ac:dyDescent="0.4">
      <c r="A29" s="34"/>
      <c r="B29" s="35"/>
      <c r="C29" s="36"/>
      <c r="D29" s="35"/>
      <c r="E29" s="36"/>
      <c r="F29" s="37"/>
      <c r="G29" s="38"/>
      <c r="H29" s="39"/>
    </row>
    <row r="30" spans="1:15" ht="20" customHeight="1" thickBot="1" x14ac:dyDescent="0.45">
      <c r="A30" s="113" t="s">
        <v>24</v>
      </c>
      <c r="B30" s="113"/>
      <c r="C30" s="113"/>
      <c r="D30" s="113"/>
      <c r="E30" s="113"/>
      <c r="F30" s="113"/>
      <c r="G30" s="113"/>
      <c r="H30" s="113"/>
    </row>
    <row r="31" spans="1:15" x14ac:dyDescent="0.4">
      <c r="A31" s="119" t="s">
        <v>17</v>
      </c>
      <c r="B31" s="121" t="s">
        <v>34</v>
      </c>
      <c r="C31" s="121" t="s">
        <v>10</v>
      </c>
      <c r="D31" s="123" t="s">
        <v>11</v>
      </c>
      <c r="E31" s="125" t="s">
        <v>12</v>
      </c>
      <c r="F31" s="127" t="s">
        <v>13</v>
      </c>
      <c r="G31" s="121" t="s">
        <v>14</v>
      </c>
      <c r="H31" s="129" t="s">
        <v>15</v>
      </c>
    </row>
    <row r="32" spans="1:15" x14ac:dyDescent="0.4">
      <c r="A32" s="120"/>
      <c r="B32" s="122"/>
      <c r="C32" s="122"/>
      <c r="D32" s="124"/>
      <c r="E32" s="126"/>
      <c r="F32" s="128"/>
      <c r="G32" s="122"/>
      <c r="H32" s="130"/>
    </row>
    <row r="33" spans="1:8" ht="31.5" customHeight="1" x14ac:dyDescent="0.4">
      <c r="A33" s="22" t="s">
        <v>47</v>
      </c>
      <c r="B33" s="23" t="s">
        <v>54</v>
      </c>
      <c r="C33" s="24">
        <v>12</v>
      </c>
      <c r="D33" s="40">
        <v>4</v>
      </c>
      <c r="E33" s="25">
        <v>800000</v>
      </c>
      <c r="F33" s="26">
        <f>C33*D33*E33</f>
        <v>38400000</v>
      </c>
      <c r="G33" s="41" t="s">
        <v>38</v>
      </c>
      <c r="H33" s="27" t="s">
        <v>55</v>
      </c>
    </row>
    <row r="34" spans="1:8" ht="15" customHeight="1" x14ac:dyDescent="0.4">
      <c r="B34" s="23"/>
      <c r="C34" s="42"/>
      <c r="D34" s="40"/>
      <c r="E34" s="43"/>
      <c r="F34" s="26"/>
      <c r="G34" s="41"/>
      <c r="H34" s="27"/>
    </row>
    <row r="35" spans="1:8" ht="22.5" customHeight="1" thickBot="1" x14ac:dyDescent="0.45">
      <c r="A35" s="28" t="s">
        <v>16</v>
      </c>
      <c r="B35" s="29"/>
      <c r="C35" s="44"/>
      <c r="D35" s="29"/>
      <c r="E35" s="44"/>
      <c r="F35" s="45">
        <f>SUM(F33:F34)</f>
        <v>38400000</v>
      </c>
      <c r="G35" s="32"/>
      <c r="H35" s="33"/>
    </row>
    <row r="36" spans="1:8" x14ac:dyDescent="0.4">
      <c r="A36" s="34"/>
      <c r="B36" s="35"/>
      <c r="C36" s="36"/>
      <c r="D36" s="35"/>
      <c r="E36" s="36"/>
      <c r="F36" s="46"/>
      <c r="G36" s="38"/>
      <c r="H36" s="39"/>
    </row>
    <row r="37" spans="1:8" ht="18" customHeight="1" thickBot="1" x14ac:dyDescent="0.45">
      <c r="A37" s="113" t="s">
        <v>25</v>
      </c>
      <c r="B37" s="113"/>
      <c r="C37" s="113"/>
      <c r="D37" s="113"/>
      <c r="E37" s="113"/>
      <c r="F37" s="113"/>
      <c r="G37" s="113"/>
      <c r="H37" s="113"/>
    </row>
    <row r="38" spans="1:8" x14ac:dyDescent="0.4">
      <c r="A38" s="119" t="s">
        <v>17</v>
      </c>
      <c r="B38" s="121" t="s">
        <v>34</v>
      </c>
      <c r="C38" s="121" t="s">
        <v>10</v>
      </c>
      <c r="D38" s="123" t="s">
        <v>11</v>
      </c>
      <c r="E38" s="125" t="s">
        <v>12</v>
      </c>
      <c r="F38" s="127" t="s">
        <v>13</v>
      </c>
      <c r="G38" s="121" t="s">
        <v>14</v>
      </c>
      <c r="H38" s="129" t="s">
        <v>15</v>
      </c>
    </row>
    <row r="39" spans="1:8" x14ac:dyDescent="0.4">
      <c r="A39" s="120"/>
      <c r="B39" s="122"/>
      <c r="C39" s="122"/>
      <c r="D39" s="124"/>
      <c r="E39" s="126"/>
      <c r="F39" s="128"/>
      <c r="G39" s="122"/>
      <c r="H39" s="130"/>
    </row>
    <row r="40" spans="1:8" ht="32" customHeight="1" x14ac:dyDescent="0.4">
      <c r="A40" s="22" t="s">
        <v>48</v>
      </c>
      <c r="B40" s="23" t="s">
        <v>54</v>
      </c>
      <c r="C40" s="24">
        <v>9</v>
      </c>
      <c r="D40" s="40">
        <v>4</v>
      </c>
      <c r="E40" s="25">
        <v>430000</v>
      </c>
      <c r="F40" s="26">
        <f>C40*D40*E40</f>
        <v>15480000</v>
      </c>
      <c r="G40" s="41" t="s">
        <v>26</v>
      </c>
      <c r="H40" s="27" t="s">
        <v>57</v>
      </c>
    </row>
    <row r="41" spans="1:8" ht="32" customHeight="1" x14ac:dyDescent="0.4">
      <c r="A41" s="22" t="s">
        <v>56</v>
      </c>
      <c r="B41" s="23" t="s">
        <v>54</v>
      </c>
      <c r="C41" s="24">
        <v>6</v>
      </c>
      <c r="D41" s="40">
        <v>4</v>
      </c>
      <c r="E41" s="25">
        <v>290000</v>
      </c>
      <c r="F41" s="26">
        <f>C41*D41*E41</f>
        <v>6960000</v>
      </c>
      <c r="G41" s="41" t="s">
        <v>26</v>
      </c>
      <c r="H41" s="27" t="s">
        <v>58</v>
      </c>
    </row>
    <row r="42" spans="1:8" ht="15" customHeight="1" x14ac:dyDescent="0.4">
      <c r="B42" s="23"/>
      <c r="C42" s="42"/>
      <c r="D42" s="40"/>
      <c r="E42" s="43"/>
      <c r="F42" s="26"/>
      <c r="G42" s="41"/>
      <c r="H42" s="27"/>
    </row>
    <row r="43" spans="1:8" ht="22.7" customHeight="1" thickBot="1" x14ac:dyDescent="0.45">
      <c r="A43" s="28" t="s">
        <v>16</v>
      </c>
      <c r="B43" s="29"/>
      <c r="C43" s="44"/>
      <c r="D43" s="29"/>
      <c r="E43" s="44"/>
      <c r="F43" s="45">
        <f>SUM(F40:F42)</f>
        <v>22440000</v>
      </c>
      <c r="G43" s="32"/>
      <c r="H43" s="33"/>
    </row>
    <row r="44" spans="1:8" x14ac:dyDescent="0.4">
      <c r="A44" s="34"/>
      <c r="B44" s="35"/>
      <c r="C44" s="35"/>
      <c r="D44" s="35"/>
      <c r="E44" s="47"/>
      <c r="F44" s="48"/>
      <c r="G44" s="38"/>
      <c r="H44" s="39"/>
    </row>
    <row r="45" spans="1:8" ht="14" thickBot="1" x14ac:dyDescent="0.45">
      <c r="A45" s="113" t="s">
        <v>27</v>
      </c>
      <c r="B45" s="113"/>
      <c r="C45" s="113"/>
      <c r="D45" s="113"/>
      <c r="E45" s="113"/>
      <c r="F45" s="113"/>
      <c r="G45" s="113"/>
      <c r="H45" s="113"/>
    </row>
    <row r="46" spans="1:8" ht="22.5" customHeight="1" x14ac:dyDescent="0.4">
      <c r="A46" s="18" t="s">
        <v>17</v>
      </c>
      <c r="B46" s="19" t="s">
        <v>34</v>
      </c>
      <c r="C46" s="19" t="s">
        <v>10</v>
      </c>
      <c r="D46" s="20" t="s">
        <v>11</v>
      </c>
      <c r="E46" s="20" t="s">
        <v>12</v>
      </c>
      <c r="F46" s="19" t="s">
        <v>13</v>
      </c>
      <c r="G46" s="19" t="s">
        <v>14</v>
      </c>
      <c r="H46" s="112" t="s">
        <v>15</v>
      </c>
    </row>
    <row r="47" spans="1:8" ht="32.35" customHeight="1" x14ac:dyDescent="0.4">
      <c r="A47" s="134" t="s">
        <v>59</v>
      </c>
      <c r="B47" s="95" t="s">
        <v>60</v>
      </c>
      <c r="C47" s="95">
        <v>6</v>
      </c>
      <c r="D47" s="135">
        <v>4</v>
      </c>
      <c r="E47" s="136">
        <v>3000000</v>
      </c>
      <c r="F47" s="94">
        <f>C47*D47*E47</f>
        <v>72000000</v>
      </c>
      <c r="G47" s="137" t="s">
        <v>38</v>
      </c>
      <c r="H47" s="138" t="s">
        <v>61</v>
      </c>
    </row>
    <row r="48" spans="1:8" ht="33.700000000000003" customHeight="1" x14ac:dyDescent="0.4">
      <c r="A48" s="49" t="s">
        <v>62</v>
      </c>
      <c r="B48" s="23" t="s">
        <v>63</v>
      </c>
      <c r="C48" s="42">
        <v>6</v>
      </c>
      <c r="D48" s="40">
        <v>4</v>
      </c>
      <c r="E48" s="50">
        <v>500000</v>
      </c>
      <c r="F48" s="75">
        <f t="shared" ref="F48:F49" si="0">C48*D48*E48</f>
        <v>12000000</v>
      </c>
      <c r="G48" s="41" t="s">
        <v>38</v>
      </c>
      <c r="H48" s="138" t="s">
        <v>61</v>
      </c>
    </row>
    <row r="49" spans="1:8" ht="41.7" customHeight="1" x14ac:dyDescent="0.4">
      <c r="A49" s="49" t="s">
        <v>64</v>
      </c>
      <c r="B49" s="23" t="s">
        <v>65</v>
      </c>
      <c r="C49" s="96">
        <v>15</v>
      </c>
      <c r="D49" s="97">
        <v>1</v>
      </c>
      <c r="E49" s="50">
        <v>1100000</v>
      </c>
      <c r="F49" s="94">
        <f t="shared" si="0"/>
        <v>16500000</v>
      </c>
      <c r="G49" s="41" t="s">
        <v>38</v>
      </c>
      <c r="H49" s="27" t="s">
        <v>66</v>
      </c>
    </row>
    <row r="50" spans="1:8" ht="35.700000000000003" customHeight="1" x14ac:dyDescent="0.4">
      <c r="A50" s="49" t="s">
        <v>67</v>
      </c>
      <c r="B50" s="78" t="s">
        <v>68</v>
      </c>
      <c r="C50" s="96">
        <v>3</v>
      </c>
      <c r="D50" s="97">
        <v>4</v>
      </c>
      <c r="E50" s="50">
        <f>21*19059.27</f>
        <v>400244.67</v>
      </c>
      <c r="F50" s="82">
        <f>C50*D50*E50</f>
        <v>4802936.04</v>
      </c>
      <c r="G50" s="41" t="s">
        <v>38</v>
      </c>
      <c r="H50" s="27"/>
    </row>
    <row r="51" spans="1:8" ht="17.600000000000001" customHeight="1" x14ac:dyDescent="0.4">
      <c r="A51" s="49"/>
      <c r="B51" s="84"/>
      <c r="C51" s="85"/>
      <c r="D51" s="86"/>
      <c r="E51" s="81"/>
      <c r="F51" s="82"/>
      <c r="G51" s="87"/>
      <c r="H51" s="88"/>
    </row>
    <row r="52" spans="1:8" ht="23.35" customHeight="1" thickBot="1" x14ac:dyDescent="0.45">
      <c r="A52" s="28" t="s">
        <v>16</v>
      </c>
      <c r="B52" s="29"/>
      <c r="C52" s="44"/>
      <c r="D52" s="29"/>
      <c r="E52" s="51"/>
      <c r="F52" s="45">
        <f>SUM(F47:F51)</f>
        <v>105302936.04000001</v>
      </c>
      <c r="G52" s="32"/>
      <c r="H52" s="33"/>
    </row>
    <row r="53" spans="1:8" ht="18" customHeight="1" x14ac:dyDescent="0.4">
      <c r="A53" s="34"/>
      <c r="B53" s="35"/>
      <c r="C53" s="36"/>
      <c r="D53" s="35"/>
      <c r="E53" s="52"/>
      <c r="F53" s="46"/>
      <c r="G53" s="38"/>
      <c r="H53" s="39"/>
    </row>
    <row r="54" spans="1:8" ht="14" thickBot="1" x14ac:dyDescent="0.45">
      <c r="A54" s="131" t="s">
        <v>46</v>
      </c>
      <c r="B54" s="131"/>
      <c r="C54" s="131"/>
      <c r="D54" s="131"/>
      <c r="E54" s="131"/>
      <c r="F54" s="131"/>
      <c r="G54" s="131"/>
      <c r="H54" s="131"/>
    </row>
    <row r="55" spans="1:8" x14ac:dyDescent="0.4">
      <c r="A55" s="119" t="s">
        <v>17</v>
      </c>
      <c r="B55" s="127" t="s">
        <v>34</v>
      </c>
      <c r="C55" s="127" t="s">
        <v>10</v>
      </c>
      <c r="D55" s="125" t="s">
        <v>11</v>
      </c>
      <c r="E55" s="125" t="s">
        <v>12</v>
      </c>
      <c r="F55" s="127" t="s">
        <v>13</v>
      </c>
      <c r="G55" s="127" t="s">
        <v>14</v>
      </c>
      <c r="H55" s="132" t="s">
        <v>15</v>
      </c>
    </row>
    <row r="56" spans="1:8" x14ac:dyDescent="0.4">
      <c r="A56" s="120"/>
      <c r="B56" s="128"/>
      <c r="C56" s="128"/>
      <c r="D56" s="126"/>
      <c r="E56" s="126"/>
      <c r="F56" s="128"/>
      <c r="G56" s="128"/>
      <c r="H56" s="133"/>
    </row>
    <row r="57" spans="1:8" ht="34" customHeight="1" x14ac:dyDescent="0.4">
      <c r="A57" s="98" t="s">
        <v>49</v>
      </c>
      <c r="B57" s="23" t="s">
        <v>54</v>
      </c>
      <c r="C57" s="99">
        <v>30</v>
      </c>
      <c r="D57" s="100">
        <v>3</v>
      </c>
      <c r="E57" s="101">
        <v>500000</v>
      </c>
      <c r="F57" s="75">
        <f>C57*D57*E57</f>
        <v>45000000</v>
      </c>
      <c r="G57" s="102" t="s">
        <v>38</v>
      </c>
      <c r="H57" s="103" t="s">
        <v>50</v>
      </c>
    </row>
    <row r="58" spans="1:8" ht="48.45" customHeight="1" x14ac:dyDescent="0.4">
      <c r="A58" s="98" t="s">
        <v>51</v>
      </c>
      <c r="B58" s="23" t="s">
        <v>54</v>
      </c>
      <c r="C58" s="99">
        <v>15</v>
      </c>
      <c r="D58" s="100">
        <v>3</v>
      </c>
      <c r="E58" s="101">
        <v>500000</v>
      </c>
      <c r="F58" s="75">
        <f>C58*D58*E58</f>
        <v>22500000</v>
      </c>
      <c r="G58" s="102" t="s">
        <v>38</v>
      </c>
      <c r="H58" s="103" t="s">
        <v>69</v>
      </c>
    </row>
    <row r="59" spans="1:8" ht="20.6" customHeight="1" x14ac:dyDescent="0.4">
      <c r="A59" s="104"/>
      <c r="B59" s="40"/>
      <c r="C59" s="40"/>
      <c r="D59" s="105"/>
      <c r="E59" s="106"/>
      <c r="F59" s="75"/>
      <c r="G59" s="95"/>
      <c r="H59" s="107"/>
    </row>
    <row r="60" spans="1:8" ht="22.7" customHeight="1" thickBot="1" x14ac:dyDescent="0.45">
      <c r="A60" s="28" t="s">
        <v>16</v>
      </c>
      <c r="B60" s="29"/>
      <c r="C60" s="44"/>
      <c r="D60" s="29"/>
      <c r="E60" s="108"/>
      <c r="F60" s="109">
        <f>SUM(F57:F59)</f>
        <v>67500000</v>
      </c>
      <c r="G60" s="32"/>
      <c r="H60" s="33"/>
    </row>
    <row r="61" spans="1:8" ht="18" customHeight="1" x14ac:dyDescent="0.4">
      <c r="A61" s="34"/>
      <c r="B61" s="35"/>
      <c r="C61" s="36"/>
      <c r="D61" s="35"/>
      <c r="E61" s="52"/>
      <c r="F61" s="46"/>
      <c r="G61" s="38"/>
      <c r="H61" s="39"/>
    </row>
    <row r="62" spans="1:8" ht="18" customHeight="1" x14ac:dyDescent="0.4">
      <c r="A62" s="34"/>
      <c r="B62" s="38"/>
      <c r="C62" s="36"/>
      <c r="D62" s="35"/>
      <c r="E62" s="38"/>
      <c r="F62" s="46"/>
      <c r="G62" s="38"/>
      <c r="H62" s="39"/>
    </row>
    <row r="63" spans="1:8" s="38" customFormat="1" ht="14" x14ac:dyDescent="0.55000000000000004">
      <c r="A63" s="53"/>
      <c r="F63" s="9"/>
    </row>
    <row r="64" spans="1:8" s="38" customFormat="1" ht="14" thickBot="1" x14ac:dyDescent="0.6">
      <c r="F64" s="9"/>
    </row>
    <row r="65" spans="1:15" s="38" customFormat="1" x14ac:dyDescent="0.55000000000000004">
      <c r="A65" s="54" t="s">
        <v>16</v>
      </c>
      <c r="B65" s="55"/>
      <c r="C65" s="56"/>
      <c r="D65" s="57"/>
      <c r="E65" s="58">
        <f>F28+F35+F43+F52+F60</f>
        <v>233642936.04000002</v>
      </c>
      <c r="F65" s="9"/>
      <c r="G65" s="91"/>
      <c r="O65" s="89" t="e">
        <f>O27+F35+F43+F52+#REF!</f>
        <v>#REF!</v>
      </c>
    </row>
    <row r="66" spans="1:15" s="38" customFormat="1" x14ac:dyDescent="0.4">
      <c r="A66" s="14" t="s">
        <v>32</v>
      </c>
      <c r="B66" s="15"/>
      <c r="C66" s="15"/>
      <c r="D66" s="15"/>
      <c r="E66" s="68">
        <f>E65*11%</f>
        <v>25700722.964400001</v>
      </c>
      <c r="F66" s="21"/>
      <c r="G66" s="15"/>
      <c r="H66" s="15"/>
    </row>
    <row r="67" spans="1:15" s="38" customFormat="1" ht="16.350000000000001" x14ac:dyDescent="0.5">
      <c r="A67" s="69" t="s">
        <v>33</v>
      </c>
      <c r="B67" s="70"/>
      <c r="C67" s="70"/>
      <c r="D67" s="70"/>
      <c r="E67" s="71">
        <f>SUM(E65:E66)</f>
        <v>259343659.00440001</v>
      </c>
      <c r="F67" s="17"/>
      <c r="G67" s="15"/>
      <c r="H67" s="15"/>
    </row>
    <row r="68" spans="1:15" s="38" customFormat="1" x14ac:dyDescent="0.4">
      <c r="A68" s="8"/>
      <c r="B68" s="15"/>
      <c r="C68" s="15"/>
      <c r="D68" s="15"/>
      <c r="E68" s="67"/>
      <c r="F68" s="15"/>
      <c r="G68" s="15"/>
      <c r="H68" s="15"/>
    </row>
    <row r="69" spans="1:15" s="38" customFormat="1" x14ac:dyDescent="0.4">
      <c r="A69" s="2" t="s">
        <v>18</v>
      </c>
      <c r="B69" s="59"/>
      <c r="C69" s="15"/>
      <c r="D69" s="15"/>
      <c r="E69" s="15"/>
      <c r="F69" s="17"/>
      <c r="G69" s="60"/>
      <c r="H69" s="61"/>
    </row>
    <row r="70" spans="1:15" s="38" customFormat="1" x14ac:dyDescent="0.4">
      <c r="A70" s="62" t="s">
        <v>30</v>
      </c>
      <c r="C70" s="15"/>
      <c r="D70" s="15"/>
      <c r="E70" s="15"/>
      <c r="F70" s="21"/>
      <c r="G70" s="15"/>
      <c r="H70" s="15"/>
    </row>
    <row r="71" spans="1:15" s="38" customFormat="1" x14ac:dyDescent="0.4">
      <c r="A71" s="62" t="s">
        <v>39</v>
      </c>
      <c r="C71" s="15"/>
      <c r="D71" s="15"/>
      <c r="E71" s="15"/>
      <c r="F71" s="17"/>
      <c r="G71" s="15"/>
      <c r="H71" s="15"/>
    </row>
    <row r="72" spans="1:15" s="38" customFormat="1" x14ac:dyDescent="0.4">
      <c r="A72" s="62" t="s">
        <v>28</v>
      </c>
      <c r="C72" s="15"/>
      <c r="D72" s="15"/>
      <c r="E72" s="15"/>
      <c r="F72" s="21"/>
      <c r="G72" s="15"/>
      <c r="H72" s="15"/>
    </row>
    <row r="73" spans="1:15" s="38" customFormat="1" x14ac:dyDescent="0.4">
      <c r="A73" s="15" t="s">
        <v>29</v>
      </c>
      <c r="C73" s="15"/>
      <c r="D73" s="15"/>
      <c r="E73" s="15"/>
      <c r="F73" s="15"/>
      <c r="G73" s="15"/>
      <c r="H73" s="15"/>
    </row>
    <row r="74" spans="1:15" s="38" customFormat="1" x14ac:dyDescent="0.4">
      <c r="A74" s="63"/>
      <c r="C74" s="15"/>
      <c r="D74" s="15"/>
      <c r="E74" s="15"/>
      <c r="F74" s="15"/>
      <c r="G74" s="15"/>
      <c r="H74" s="15"/>
    </row>
    <row r="75" spans="1:15" s="38" customFormat="1" x14ac:dyDescent="0.4">
      <c r="A75" s="15"/>
      <c r="B75" s="64"/>
      <c r="C75" s="15"/>
      <c r="D75" s="15"/>
      <c r="E75" s="15"/>
      <c r="F75" s="15"/>
      <c r="G75" s="15"/>
      <c r="H75" s="15"/>
    </row>
    <row r="76" spans="1:15" s="38" customFormat="1" x14ac:dyDescent="0.4">
      <c r="A76" s="65" t="s">
        <v>19</v>
      </c>
      <c r="B76" s="15"/>
      <c r="C76" s="65" t="s">
        <v>20</v>
      </c>
      <c r="D76" s="15"/>
      <c r="E76" s="15"/>
      <c r="F76" s="15"/>
      <c r="H76" s="15"/>
    </row>
    <row r="77" spans="1:15" x14ac:dyDescent="0.4">
      <c r="A77" s="65"/>
      <c r="B77" s="66"/>
      <c r="D77" s="66"/>
      <c r="E77" s="66"/>
      <c r="G77" s="38"/>
    </row>
    <row r="78" spans="1:15" x14ac:dyDescent="0.4">
      <c r="A78" s="65" t="s">
        <v>21</v>
      </c>
      <c r="C78" s="65" t="s">
        <v>20</v>
      </c>
      <c r="G78" s="38"/>
    </row>
    <row r="79" spans="1:15" x14ac:dyDescent="0.4">
      <c r="A79" s="65"/>
      <c r="G79" s="38"/>
    </row>
    <row r="80" spans="1:15" x14ac:dyDescent="0.4">
      <c r="A80" s="65" t="s">
        <v>22</v>
      </c>
      <c r="C80" s="65" t="s">
        <v>20</v>
      </c>
      <c r="G80" s="38"/>
    </row>
    <row r="81" spans="1:8" x14ac:dyDescent="0.4">
      <c r="A81" s="38"/>
      <c r="C81" s="38"/>
    </row>
    <row r="82" spans="1:8" x14ac:dyDescent="0.4">
      <c r="A82" s="38"/>
      <c r="B82" s="38"/>
      <c r="C82" s="38"/>
      <c r="D82" s="38"/>
      <c r="E82" s="38"/>
      <c r="F82" s="9"/>
      <c r="G82" s="38"/>
      <c r="H82" s="38"/>
    </row>
  </sheetData>
  <mergeCells count="34">
    <mergeCell ref="F55:F56"/>
    <mergeCell ref="G55:G56"/>
    <mergeCell ref="H55:H56"/>
    <mergeCell ref="A55:A56"/>
    <mergeCell ref="B55:B56"/>
    <mergeCell ref="C55:C56"/>
    <mergeCell ref="D55:D56"/>
    <mergeCell ref="E55:E56"/>
    <mergeCell ref="A45:H45"/>
    <mergeCell ref="A54:H54"/>
    <mergeCell ref="A38:A39"/>
    <mergeCell ref="B38:B39"/>
    <mergeCell ref="C38:C39"/>
    <mergeCell ref="D38:D39"/>
    <mergeCell ref="A22:H22"/>
    <mergeCell ref="D31:D32"/>
    <mergeCell ref="E31:E32"/>
    <mergeCell ref="F31:F32"/>
    <mergeCell ref="G31:G32"/>
    <mergeCell ref="H31:H32"/>
    <mergeCell ref="E38:E39"/>
    <mergeCell ref="A30:H30"/>
    <mergeCell ref="A31:A32"/>
    <mergeCell ref="B31:B32"/>
    <mergeCell ref="C31:C32"/>
    <mergeCell ref="A37:H37"/>
    <mergeCell ref="F38:F39"/>
    <mergeCell ref="G38:G39"/>
    <mergeCell ref="H38:H39"/>
    <mergeCell ref="A2:H2"/>
    <mergeCell ref="D6:F6"/>
    <mergeCell ref="D7:F7"/>
    <mergeCell ref="D17:F17"/>
    <mergeCell ref="A21:H21"/>
  </mergeCells>
  <dataValidations count="5">
    <dataValidation errorStyle="information" allowBlank="1" showInputMessage="1" showErrorMessage="1" errorTitle="Andere?" error="Bitte einfach eintragen." sqref="G29 G52:G53 G61:G62 E62 B62" xr:uid="{D0B88D53-5D79-479B-8CA6-7C5607B14076}"/>
    <dataValidation errorStyle="information" allowBlank="1" showInputMessage="1" showErrorMessage="1" errorTitle="andere Eingabe" error="Bitte geben Sie nur eine andere Einheit ein, wenn Sie dies ausdrücklich mit ihrem Vertragskaufmann / ihrer Vertragskauffrau abgestimmt haben." sqref="D33:D34 D48:D51 D40:D42" xr:uid="{BE7C272A-3E39-442D-9A17-EA7D1F54BC0A}"/>
    <dataValidation type="list" errorStyle="information" allowBlank="1" showInputMessage="1" showErrorMessage="1" errorTitle="Andere?" error="Bitte einfach eintragen." sqref="G33:G34 G48:G50 G40:G42" xr:uid="{304604F5-7D46-4738-9EC7-AC58DEFDA362}">
      <formula1>#REF!</formula1>
    </dataValidation>
    <dataValidation type="list" errorStyle="information" allowBlank="1" showInputMessage="1" showErrorMessage="1" errorTitle="andere Eingabe" error="Bitte geben Sie nur eine andere Einheit ein, wenn Sie dies ausdrücklich mit ihrem Vertragskaufmann / ihrer Vertragskauffrau abgestimmt haben." sqref="D24:D26" xr:uid="{9364A31F-E2DD-4C9B-99E4-D3368A373125}">
      <formula1>#REF!</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63" xr:uid="{23789ECE-6B1D-4369-BDE0-3386F56B0A7F}"/>
  </dataValidation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Jata, Lidya Susana Kusuma GIZ ID</dc:creator>
  <cp:lastModifiedBy>Jata, Lidya Susana Kusuma GIZ ID</cp:lastModifiedBy>
  <cp:lastPrinted>2014-10-22T10:48:13Z</cp:lastPrinted>
  <dcterms:created xsi:type="dcterms:W3CDTF">2012-05-12T14:03:50Z</dcterms:created>
  <dcterms:modified xsi:type="dcterms:W3CDTF">2025-06-20T07:43:41Z</dcterms:modified>
</cp:coreProperties>
</file>